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расчет" sheetId="1" r:id="rId1"/>
    <sheet name="КСУ личн." sheetId="2" r:id="rId2"/>
    <sheet name="КСУ" sheetId="3" r:id="rId3"/>
    <sheet name="Маршрут" sheetId="4" r:id="rId4"/>
    <sheet name="песня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<sst xmlns="http://schemas.openxmlformats.org/spreadsheetml/2006/main" count="520" uniqueCount="155">
  <si>
    <t>№</t>
  </si>
  <si>
    <t>Команда</t>
  </si>
  <si>
    <t>Время</t>
  </si>
  <si>
    <t>Штрафы</t>
  </si>
  <si>
    <t>Место</t>
  </si>
  <si>
    <t xml:space="preserve">Время </t>
  </si>
  <si>
    <t>Результат</t>
  </si>
  <si>
    <t>Участник</t>
  </si>
  <si>
    <t>Пол</t>
  </si>
  <si>
    <t>Главный секретарь                                                                                               И.И. Глухарева</t>
  </si>
  <si>
    <t>Секретарь</t>
  </si>
  <si>
    <t>Рез-т</t>
  </si>
  <si>
    <t>Итог</t>
  </si>
  <si>
    <t>Юноши</t>
  </si>
  <si>
    <t>Девушки</t>
  </si>
  <si>
    <t>Протокол результатов командного зачета по виду "Комбинированное силовое упражнение"</t>
  </si>
  <si>
    <t>Протокол результатов личного зачета по виду "Комбинированное силовое упражнение"</t>
  </si>
  <si>
    <t>Песня, 0,5</t>
  </si>
  <si>
    <t>КПЭ, 1</t>
  </si>
  <si>
    <t xml:space="preserve">Сводный протокол результатов </t>
  </si>
  <si>
    <t>Отсечка</t>
  </si>
  <si>
    <t>Беговое время</t>
  </si>
  <si>
    <t>Протокол результатов по виду "Маршрут выживания"</t>
  </si>
  <si>
    <t>Глухарева И.И.</t>
  </si>
  <si>
    <t>Секретарь                                                                                               И.И. Глухарева</t>
  </si>
  <si>
    <t xml:space="preserve">Областные соревнования "Школа безопасности" </t>
  </si>
  <si>
    <t>1-3 октября 2019 года</t>
  </si>
  <si>
    <t>1-3 сентября 2019 года</t>
  </si>
  <si>
    <t>1-3.10.2019</t>
  </si>
  <si>
    <t>"Молодежь", Починковский район</t>
  </si>
  <si>
    <t>"Поколение", МБОУ СШ №28</t>
  </si>
  <si>
    <t>"Поречье", Демидов</t>
  </si>
  <si>
    <t>"Феникс", Духовщина</t>
  </si>
  <si>
    <t>Дорогобужский р-н</t>
  </si>
  <si>
    <t>Ирбис (СШ № 32)</t>
  </si>
  <si>
    <t>Рославль</t>
  </si>
  <si>
    <t>СФККК</t>
  </si>
  <si>
    <t>ЦДЮТиЭ, Смоленск</t>
  </si>
  <si>
    <t>Центр туризма, Вязьма</t>
  </si>
  <si>
    <t>Примечание</t>
  </si>
  <si>
    <t>"Поколение" МБОУ СШ № 28</t>
  </si>
  <si>
    <t>"Поречье" Демидов</t>
  </si>
  <si>
    <t>"Феникс" Духовщина</t>
  </si>
  <si>
    <t xml:space="preserve">Областные соревнования  "Школа безопасности" </t>
  </si>
  <si>
    <t>НСП</t>
  </si>
  <si>
    <t>радио</t>
  </si>
  <si>
    <t>заминир.</t>
  </si>
  <si>
    <t>Сумма штрафов</t>
  </si>
  <si>
    <t>Главный судья</t>
  </si>
  <si>
    <t>Е.П. Листратенкова</t>
  </si>
  <si>
    <t xml:space="preserve">Шарипова Юлия </t>
  </si>
  <si>
    <t>ж</t>
  </si>
  <si>
    <t>Кирюшкина Наталья</t>
  </si>
  <si>
    <t>Барышева Александра</t>
  </si>
  <si>
    <t>Реброва Ксения</t>
  </si>
  <si>
    <t>Кононова Юлия</t>
  </si>
  <si>
    <t>Паршкова Екатерина</t>
  </si>
  <si>
    <t>Козырева Алена</t>
  </si>
  <si>
    <t xml:space="preserve">Киселева Екатерина </t>
  </si>
  <si>
    <t>Селюженкова Инна</t>
  </si>
  <si>
    <t>Богачева Екатерина</t>
  </si>
  <si>
    <t>Грохотова Маргарита</t>
  </si>
  <si>
    <t>Закроева Александра</t>
  </si>
  <si>
    <t>Лавренова Елена</t>
  </si>
  <si>
    <t>Матвеева Карина</t>
  </si>
  <si>
    <t>Юдина Мария</t>
  </si>
  <si>
    <t>Басина Мария</t>
  </si>
  <si>
    <t>Павлинова Екатерина</t>
  </si>
  <si>
    <t>Денисова Екатерина</t>
  </si>
  <si>
    <t>Гордеева Виктория</t>
  </si>
  <si>
    <t>Год</t>
  </si>
  <si>
    <t>Грекова Дарья</t>
  </si>
  <si>
    <t>Кузин Илья</t>
  </si>
  <si>
    <t>м</t>
  </si>
  <si>
    <t>Воронов Матвей</t>
  </si>
  <si>
    <t>Юрченко Павел</t>
  </si>
  <si>
    <t>Винокуров Константин</t>
  </si>
  <si>
    <t>Новиков Павел</t>
  </si>
  <si>
    <t>Вершков Андрей</t>
  </si>
  <si>
    <t>Портной Даниил</t>
  </si>
  <si>
    <t>Орлов Максим</t>
  </si>
  <si>
    <t>Герман Денис</t>
  </si>
  <si>
    <t>Ильинский Дмитрий</t>
  </si>
  <si>
    <t>Андреев Тимофей</t>
  </si>
  <si>
    <t>Шангин Константин</t>
  </si>
  <si>
    <t>Якунченков Даниил</t>
  </si>
  <si>
    <t xml:space="preserve">Иванов Кирилл </t>
  </si>
  <si>
    <t>Володенков Кирилл</t>
  </si>
  <si>
    <t>Столбиков Егор</t>
  </si>
  <si>
    <t>Юров Егор</t>
  </si>
  <si>
    <t>Путяков Даниил</t>
  </si>
  <si>
    <t>Мастеров Даниил</t>
  </si>
  <si>
    <t>Моисеенков Максим</t>
  </si>
  <si>
    <t>Макаров Андрей</t>
  </si>
  <si>
    <t>Смычков Никита</t>
  </si>
  <si>
    <t>Гудков Егор</t>
  </si>
  <si>
    <t>Чернышов Илья</t>
  </si>
  <si>
    <t>Кульман Владислав</t>
  </si>
  <si>
    <t>Конончук Александр</t>
  </si>
  <si>
    <t>Штылёв Артём</t>
  </si>
  <si>
    <t>Пересыпкин Данила</t>
  </si>
  <si>
    <t>Подситкин Вадим</t>
  </si>
  <si>
    <t>Волынкин Владислав</t>
  </si>
  <si>
    <t>Новиков Илья</t>
  </si>
  <si>
    <t xml:space="preserve">Акашев Даниил </t>
  </si>
  <si>
    <t>Балбышкин Кирилл</t>
  </si>
  <si>
    <t>Борисов Эмиль</t>
  </si>
  <si>
    <t xml:space="preserve">Чурсин Дмитрий </t>
  </si>
  <si>
    <t>Файзрахманов Даниил</t>
  </si>
  <si>
    <t>Понедельник Максим</t>
  </si>
  <si>
    <t>Викторов Владимир</t>
  </si>
  <si>
    <t>Деришев Дмитрий</t>
  </si>
  <si>
    <t>Горанская Анастасия</t>
  </si>
  <si>
    <t>Сумма</t>
  </si>
  <si>
    <t>В/К</t>
  </si>
  <si>
    <t>в/к</t>
  </si>
  <si>
    <t>Штрафы ПМП (голень)</t>
  </si>
  <si>
    <t>Штпрафы ПМП утоп.</t>
  </si>
  <si>
    <t>Электр.</t>
  </si>
  <si>
    <t>Пож.расч.</t>
  </si>
  <si>
    <t>Задымл</t>
  </si>
  <si>
    <t>Раб. на пожаре</t>
  </si>
  <si>
    <t>стартовый протокол</t>
  </si>
  <si>
    <t>Ч. ящик</t>
  </si>
  <si>
    <t>ПЗ</t>
  </si>
  <si>
    <t>Инф-я на расст.</t>
  </si>
  <si>
    <t>Сюрприз</t>
  </si>
  <si>
    <t>Бревно</t>
  </si>
  <si>
    <t>Азимут. ход</t>
  </si>
  <si>
    <t>Спуск</t>
  </si>
  <si>
    <t>Подъем</t>
  </si>
  <si>
    <t>Носилки</t>
  </si>
  <si>
    <t>ПМП</t>
  </si>
  <si>
    <t>Болото</t>
  </si>
  <si>
    <t>Легенда</t>
  </si>
  <si>
    <t>Узлы</t>
  </si>
  <si>
    <t>Наводн.</t>
  </si>
  <si>
    <t>Финиш. время</t>
  </si>
  <si>
    <t xml:space="preserve">Старт. время </t>
  </si>
  <si>
    <t>№ п/п</t>
  </si>
  <si>
    <t>Судья 1</t>
  </si>
  <si>
    <t>Судья 2</t>
  </si>
  <si>
    <t>Судья 3</t>
  </si>
  <si>
    <t>Результ.</t>
  </si>
  <si>
    <t>Протокол конкурса "Военно-патриотическая песня"</t>
  </si>
  <si>
    <t>НП</t>
  </si>
  <si>
    <t>ВК</t>
  </si>
  <si>
    <t>ЧС техногенного характера, 1,5</t>
  </si>
  <si>
    <t>ПСР на акватории, 1,5</t>
  </si>
  <si>
    <t>Маршрут выживания, 2</t>
  </si>
  <si>
    <t>КСУ, 0,5</t>
  </si>
  <si>
    <t>Кросс, 0,5</t>
  </si>
  <si>
    <t>ДОП</t>
  </si>
  <si>
    <t>Навес.</t>
  </si>
  <si>
    <t>Главный секретарь                                             И.И. Глухарева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</si>
</sst>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400]h:mm:ss\ AM/P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21" fontId="1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1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0" borderId="10" xfId="53" applyFont="1" applyBorder="1" applyAlignment="1">
      <alignment horizontal="left"/>
      <protection/>
    </xf>
    <xf numFmtId="0" fontId="2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53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2" fillId="0" borderId="10" xfId="53" applyFont="1" applyBorder="1" applyAlignment="1">
      <alignment vertical="center" wrapText="1"/>
      <protection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53" applyFont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6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1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21" fontId="1" fillId="34" borderId="10" xfId="0" applyNumberFormat="1" applyFont="1" applyFill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188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H52"/>
  <sheetViews>
    <sheetView tabSelected="1" zoomScalePageLayoutView="0" workbookViewId="0" topLeftCell="B1">
      <selection activeCell="A2" sqref="A2:AG2"/>
    </sheetView>
  </sheetViews>
  <sheetFormatPr defaultColWidth="9.140625" defaultRowHeight="12.75"/>
  <cols>
    <col min="1" max="1" width="4.00390625" style="0" customWidth="1"/>
    <col min="2" max="2" width="39.8515625" style="0" customWidth="1"/>
    <col min="3" max="3" width="8.57421875" style="0" hidden="1" customWidth="1"/>
    <col min="4" max="4" width="10.421875" style="0" hidden="1" customWidth="1"/>
    <col min="5" max="5" width="10.00390625" style="0" hidden="1" customWidth="1"/>
    <col min="6" max="6" width="12.00390625" style="0" hidden="1" customWidth="1"/>
    <col min="7" max="8" width="9.28125" style="0" hidden="1" customWidth="1"/>
    <col min="9" max="9" width="9.28125" style="0" customWidth="1"/>
    <col min="10" max="10" width="8.421875" style="0" customWidth="1"/>
    <col min="11" max="11" width="8.140625" style="0" hidden="1" customWidth="1"/>
    <col min="12" max="12" width="7.7109375" style="0" hidden="1" customWidth="1"/>
    <col min="13" max="13" width="8.8515625" style="0" hidden="1" customWidth="1"/>
    <col min="14" max="14" width="8.57421875" style="0" hidden="1" customWidth="1"/>
    <col min="15" max="15" width="6.28125" style="0" hidden="1" customWidth="1"/>
    <col min="16" max="16" width="8.28125" style="0" hidden="1" customWidth="1"/>
    <col min="17" max="17" width="8.7109375" style="0" hidden="1" customWidth="1"/>
    <col min="18" max="18" width="7.7109375" style="0" hidden="1" customWidth="1"/>
    <col min="19" max="19" width="8.7109375" style="0" hidden="1" customWidth="1"/>
    <col min="20" max="21" width="9.421875" style="0" customWidth="1"/>
    <col min="22" max="22" width="8.8515625" style="25" customWidth="1"/>
    <col min="23" max="23" width="8.421875" style="0" customWidth="1"/>
    <col min="24" max="24" width="6.28125" style="73" customWidth="1"/>
    <col min="25" max="25" width="9.140625" style="0" customWidth="1"/>
    <col min="26" max="26" width="9.57421875" style="0" customWidth="1"/>
    <col min="27" max="27" width="7.8515625" style="0" hidden="1" customWidth="1"/>
    <col min="28" max="28" width="7.7109375" style="0" customWidth="1"/>
    <col min="29" max="29" width="11.28125" style="0" customWidth="1"/>
    <col min="30" max="30" width="8.8515625" style="0" customWidth="1"/>
    <col min="31" max="31" width="9.28125" style="0" customWidth="1"/>
    <col min="32" max="32" width="8.421875" style="0" customWidth="1"/>
    <col min="33" max="33" width="7.00390625" style="0" customWidth="1"/>
    <col min="34" max="34" width="7.7109375" style="0" customWidth="1"/>
  </cols>
  <sheetData>
    <row r="1" spans="1:33" ht="18.75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0.25" customHeight="1">
      <c r="A2" s="88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ht="25.5" customHeight="1">
      <c r="A3" s="88" t="s">
        <v>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8:31" ht="12.75">
      <c r="H4" s="33">
        <v>0.00034722222222222224</v>
      </c>
      <c r="I4" s="33"/>
      <c r="T4" s="33">
        <v>0.00034722222222222224</v>
      </c>
      <c r="AE4" s="33">
        <v>0.00017361111111111112</v>
      </c>
    </row>
    <row r="5" spans="1:34" ht="28.5" customHeight="1">
      <c r="A5" s="89" t="s">
        <v>0</v>
      </c>
      <c r="B5" s="89" t="s">
        <v>1</v>
      </c>
      <c r="C5" s="93" t="s">
        <v>148</v>
      </c>
      <c r="D5" s="93"/>
      <c r="E5" s="93"/>
      <c r="F5" s="93"/>
      <c r="G5" s="93"/>
      <c r="H5" s="93"/>
      <c r="I5" s="93"/>
      <c r="J5" s="93"/>
      <c r="K5" s="93" t="s">
        <v>147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4" t="s">
        <v>149</v>
      </c>
      <c r="W5" s="95"/>
      <c r="X5" s="94" t="s">
        <v>150</v>
      </c>
      <c r="Y5" s="95"/>
      <c r="Z5" s="2" t="s">
        <v>17</v>
      </c>
      <c r="AA5" s="96" t="s">
        <v>151</v>
      </c>
      <c r="AB5" s="96"/>
      <c r="AC5" s="90" t="s">
        <v>18</v>
      </c>
      <c r="AD5" s="91"/>
      <c r="AE5" s="91"/>
      <c r="AF5" s="92"/>
      <c r="AG5" s="89" t="s">
        <v>12</v>
      </c>
      <c r="AH5" s="89" t="s">
        <v>4</v>
      </c>
    </row>
    <row r="6" spans="1:34" ht="55.5" customHeight="1">
      <c r="A6" s="89"/>
      <c r="B6" s="89"/>
      <c r="C6" s="1" t="s">
        <v>2</v>
      </c>
      <c r="D6" s="1" t="s">
        <v>3</v>
      </c>
      <c r="E6" s="1" t="s">
        <v>116</v>
      </c>
      <c r="F6" s="1" t="s">
        <v>117</v>
      </c>
      <c r="G6" s="1" t="s">
        <v>47</v>
      </c>
      <c r="H6" s="2" t="s">
        <v>11</v>
      </c>
      <c r="I6" s="2" t="s">
        <v>11</v>
      </c>
      <c r="J6" s="31" t="s">
        <v>4</v>
      </c>
      <c r="K6" s="2" t="s">
        <v>5</v>
      </c>
      <c r="L6" s="2" t="s">
        <v>45</v>
      </c>
      <c r="M6" s="2" t="s">
        <v>118</v>
      </c>
      <c r="N6" s="2" t="s">
        <v>44</v>
      </c>
      <c r="O6" s="2" t="s">
        <v>119</v>
      </c>
      <c r="P6" s="2" t="s">
        <v>120</v>
      </c>
      <c r="Q6" s="2" t="s">
        <v>121</v>
      </c>
      <c r="R6" s="2" t="s">
        <v>46</v>
      </c>
      <c r="S6" s="2" t="s">
        <v>47</v>
      </c>
      <c r="T6" s="2" t="s">
        <v>11</v>
      </c>
      <c r="U6" s="32" t="s">
        <v>4</v>
      </c>
      <c r="V6" s="2" t="s">
        <v>3</v>
      </c>
      <c r="W6" s="2" t="s">
        <v>4</v>
      </c>
      <c r="X6" s="2" t="s">
        <v>11</v>
      </c>
      <c r="Y6" s="2" t="s">
        <v>4</v>
      </c>
      <c r="Z6" s="2" t="s">
        <v>4</v>
      </c>
      <c r="AA6" s="2" t="s">
        <v>11</v>
      </c>
      <c r="AB6" s="2" t="s">
        <v>4</v>
      </c>
      <c r="AC6" s="2" t="s">
        <v>5</v>
      </c>
      <c r="AD6" s="2" t="s">
        <v>3</v>
      </c>
      <c r="AE6" s="2" t="s">
        <v>11</v>
      </c>
      <c r="AF6" s="2" t="s">
        <v>4</v>
      </c>
      <c r="AG6" s="89"/>
      <c r="AH6" s="89"/>
    </row>
    <row r="7" spans="1:34" ht="30.75" customHeight="1">
      <c r="A7" s="3">
        <v>1</v>
      </c>
      <c r="B7" s="4" t="s">
        <v>29</v>
      </c>
      <c r="C7" s="58">
        <v>0.01925925925925926</v>
      </c>
      <c r="D7" s="1">
        <v>30</v>
      </c>
      <c r="E7" s="85"/>
      <c r="F7" s="1">
        <v>2</v>
      </c>
      <c r="G7" s="1">
        <f>SUM(D7:F7)</f>
        <v>32</v>
      </c>
      <c r="H7" s="58">
        <v>0.031759259259259265</v>
      </c>
      <c r="I7" s="58">
        <f>(G7*$H$4)+C7</f>
        <v>0.030370370370370374</v>
      </c>
      <c r="J7" s="31">
        <v>9</v>
      </c>
      <c r="K7" s="59">
        <v>0.01730324074074074</v>
      </c>
      <c r="L7" s="2"/>
      <c r="M7" s="53">
        <v>0</v>
      </c>
      <c r="N7" s="53">
        <v>6</v>
      </c>
      <c r="O7" s="53">
        <v>2</v>
      </c>
      <c r="P7" s="15">
        <v>26</v>
      </c>
      <c r="Q7" s="53">
        <v>4</v>
      </c>
      <c r="R7" s="2"/>
      <c r="S7" s="2">
        <f>SUM(M7:Q7)</f>
        <v>38</v>
      </c>
      <c r="T7" s="54">
        <v>0.030497685185185183</v>
      </c>
      <c r="U7" s="32">
        <v>9</v>
      </c>
      <c r="V7" s="2">
        <v>206</v>
      </c>
      <c r="W7" s="32">
        <v>7</v>
      </c>
      <c r="X7" s="2">
        <v>27.5</v>
      </c>
      <c r="Y7" s="32">
        <v>7</v>
      </c>
      <c r="Z7" s="32">
        <v>1</v>
      </c>
      <c r="AA7" s="2"/>
      <c r="AB7" s="32">
        <v>9</v>
      </c>
      <c r="AC7" s="54">
        <v>0.003425925925925926</v>
      </c>
      <c r="AD7" s="2">
        <v>1</v>
      </c>
      <c r="AE7" s="54">
        <f aca="true" t="shared" si="0" ref="AE7:AE16">(AD7*$AE$4)+AC7</f>
        <v>0.003599537037037037</v>
      </c>
      <c r="AF7" s="32">
        <v>9</v>
      </c>
      <c r="AG7" s="74">
        <f>(J7*1.5)+(U7*1.5)+(W7*2)+(Y7*0.5)+(Z7*0.5)+(AB7*0.5)+(AF7*1)</f>
        <v>58.5</v>
      </c>
      <c r="AH7" s="2">
        <f>_xlfn.RANK.EQ(AG7,$AG$7:$AG$16,1)</f>
        <v>9</v>
      </c>
    </row>
    <row r="8" spans="1:34" ht="30.75" customHeight="1">
      <c r="A8" s="3">
        <v>2</v>
      </c>
      <c r="B8" s="4" t="s">
        <v>42</v>
      </c>
      <c r="C8" s="58">
        <v>0.012685185185185183</v>
      </c>
      <c r="D8" s="1">
        <v>21</v>
      </c>
      <c r="E8" s="85"/>
      <c r="F8" s="1">
        <v>2</v>
      </c>
      <c r="G8" s="1">
        <f aca="true" t="shared" si="1" ref="G8:G16">SUM(D8:F8)</f>
        <v>23</v>
      </c>
      <c r="H8" s="58">
        <v>0.022060185185185183</v>
      </c>
      <c r="I8" s="58">
        <f aca="true" t="shared" si="2" ref="I8:I16">(G8*$H$4)+C8</f>
        <v>0.020671296296296295</v>
      </c>
      <c r="J8" s="31">
        <v>8</v>
      </c>
      <c r="K8" s="59">
        <v>0.016701388888888887</v>
      </c>
      <c r="L8" s="2"/>
      <c r="M8" s="53">
        <v>0</v>
      </c>
      <c r="N8" s="53">
        <v>3</v>
      </c>
      <c r="O8" s="53">
        <v>0</v>
      </c>
      <c r="P8" s="15">
        <v>12</v>
      </c>
      <c r="Q8" s="53">
        <v>2</v>
      </c>
      <c r="R8" s="2"/>
      <c r="S8" s="2">
        <f aca="true" t="shared" si="3" ref="S8:S16">SUM(M8:Q8)</f>
        <v>17</v>
      </c>
      <c r="T8" s="54">
        <v>0.022604166666666665</v>
      </c>
      <c r="U8" s="32">
        <f aca="true" t="shared" si="4" ref="U8:U16">_xlfn.RANK.EQ(T8,$T$7:$T$16,1)</f>
        <v>7</v>
      </c>
      <c r="V8" s="2">
        <v>110</v>
      </c>
      <c r="W8" s="32">
        <v>9</v>
      </c>
      <c r="X8" s="2">
        <v>25</v>
      </c>
      <c r="Y8" s="32">
        <v>9</v>
      </c>
      <c r="Z8" s="32">
        <v>2</v>
      </c>
      <c r="AA8" s="2"/>
      <c r="AB8" s="32">
        <v>8</v>
      </c>
      <c r="AC8" s="54">
        <v>0.0024074074074074076</v>
      </c>
      <c r="AD8" s="2"/>
      <c r="AE8" s="54">
        <f t="shared" si="0"/>
        <v>0.0024074074074074076</v>
      </c>
      <c r="AF8" s="32">
        <v>7</v>
      </c>
      <c r="AG8" s="74">
        <f aca="true" t="shared" si="5" ref="AG8:AG16">(J8*1.5)+(U8*1.5)+(W8*2)+(Y8*0.5)+(Z8*0.5)+(AB8*0.5)+(AF8*1)</f>
        <v>57</v>
      </c>
      <c r="AH8" s="2">
        <f aca="true" t="shared" si="6" ref="AH8:AH16">_xlfn.RANK.EQ(AG8,$AG$7:$AG$16,1)</f>
        <v>8</v>
      </c>
    </row>
    <row r="9" spans="1:34" ht="30.75" customHeight="1">
      <c r="A9" s="3">
        <v>3</v>
      </c>
      <c r="B9" s="4" t="s">
        <v>33</v>
      </c>
      <c r="C9" s="58">
        <v>0.010960648148148148</v>
      </c>
      <c r="D9" s="1">
        <v>14</v>
      </c>
      <c r="E9" s="85"/>
      <c r="F9" s="1">
        <v>1</v>
      </c>
      <c r="G9" s="1">
        <f>SUM(D9:F9)</f>
        <v>15</v>
      </c>
      <c r="H9" s="58">
        <v>0.017557870370370373</v>
      </c>
      <c r="I9" s="58">
        <f t="shared" si="2"/>
        <v>0.016168981481481482</v>
      </c>
      <c r="J9" s="31">
        <v>6</v>
      </c>
      <c r="K9" s="59">
        <v>0.013807870370370371</v>
      </c>
      <c r="L9" s="2"/>
      <c r="M9" s="53">
        <v>0</v>
      </c>
      <c r="N9" s="53">
        <v>3</v>
      </c>
      <c r="O9" s="53">
        <v>2</v>
      </c>
      <c r="P9" s="15">
        <v>5</v>
      </c>
      <c r="Q9" s="53">
        <v>0</v>
      </c>
      <c r="R9" s="2"/>
      <c r="S9" s="2">
        <f t="shared" si="3"/>
        <v>10</v>
      </c>
      <c r="T9" s="54">
        <v>0.017280092592592593</v>
      </c>
      <c r="U9" s="32">
        <f t="shared" si="4"/>
        <v>3</v>
      </c>
      <c r="V9" s="2">
        <v>27</v>
      </c>
      <c r="W9" s="32">
        <v>2</v>
      </c>
      <c r="X9" s="2">
        <v>37.8</v>
      </c>
      <c r="Y9" s="32">
        <v>4</v>
      </c>
      <c r="Z9" s="32">
        <v>3</v>
      </c>
      <c r="AA9" s="2"/>
      <c r="AB9" s="32">
        <v>1</v>
      </c>
      <c r="AC9" s="54">
        <v>0.0019560185185185184</v>
      </c>
      <c r="AD9" s="2"/>
      <c r="AE9" s="54">
        <f t="shared" si="0"/>
        <v>0.0019560185185185184</v>
      </c>
      <c r="AF9" s="32">
        <v>4</v>
      </c>
      <c r="AG9" s="74">
        <f t="shared" si="5"/>
        <v>25.5</v>
      </c>
      <c r="AH9" s="2">
        <f t="shared" si="6"/>
        <v>4</v>
      </c>
    </row>
    <row r="10" spans="1:34" ht="30.75" customHeight="1">
      <c r="A10" s="3">
        <v>4</v>
      </c>
      <c r="B10" s="4" t="s">
        <v>34</v>
      </c>
      <c r="C10" s="58">
        <v>0.012326388888888888</v>
      </c>
      <c r="D10" s="1">
        <v>2</v>
      </c>
      <c r="E10" s="1"/>
      <c r="F10" s="1"/>
      <c r="G10" s="1">
        <f t="shared" si="1"/>
        <v>2</v>
      </c>
      <c r="H10" s="58">
        <v>0.013020833333333332</v>
      </c>
      <c r="I10" s="58">
        <f t="shared" si="2"/>
        <v>0.013020833333333332</v>
      </c>
      <c r="J10" s="31">
        <f>_xlfn.RANK.EQ(H10,$H$7:$H$16,1)</f>
        <v>3</v>
      </c>
      <c r="K10" s="59">
        <v>0.011157407407407408</v>
      </c>
      <c r="L10" s="2"/>
      <c r="M10" s="53">
        <v>0</v>
      </c>
      <c r="N10" s="53">
        <v>3</v>
      </c>
      <c r="O10" s="53">
        <v>0</v>
      </c>
      <c r="P10" s="15">
        <v>3</v>
      </c>
      <c r="Q10" s="53">
        <v>3</v>
      </c>
      <c r="R10" s="2"/>
      <c r="S10" s="2">
        <f t="shared" si="3"/>
        <v>9</v>
      </c>
      <c r="T10" s="54">
        <v>0.014282407407407407</v>
      </c>
      <c r="U10" s="32">
        <f t="shared" si="4"/>
        <v>2</v>
      </c>
      <c r="V10" s="2">
        <v>22.5</v>
      </c>
      <c r="W10" s="32">
        <v>1</v>
      </c>
      <c r="X10" s="2">
        <v>33.9</v>
      </c>
      <c r="Y10" s="32">
        <v>6</v>
      </c>
      <c r="Z10" s="32">
        <v>5</v>
      </c>
      <c r="AA10" s="2"/>
      <c r="AB10" s="32">
        <v>2</v>
      </c>
      <c r="AC10" s="54">
        <v>0.0018750000000000001</v>
      </c>
      <c r="AD10" s="2">
        <v>1</v>
      </c>
      <c r="AE10" s="54">
        <f t="shared" si="0"/>
        <v>0.0020486111111111113</v>
      </c>
      <c r="AF10" s="32">
        <v>5</v>
      </c>
      <c r="AG10" s="74">
        <f>(J10*1.5)+(U10*1.5)+(W10*2)+(Y10*0.5)+(Z10*0.5)+(AB10*0.5)+(AF10*1)</f>
        <v>21</v>
      </c>
      <c r="AH10" s="119">
        <f t="shared" si="6"/>
        <v>2</v>
      </c>
    </row>
    <row r="11" spans="1:34" ht="30.75" customHeight="1">
      <c r="A11" s="3">
        <v>5</v>
      </c>
      <c r="B11" s="4" t="s">
        <v>36</v>
      </c>
      <c r="C11" s="58">
        <v>0.01238425925925926</v>
      </c>
      <c r="D11" s="1">
        <v>12</v>
      </c>
      <c r="E11" s="85"/>
      <c r="F11" s="1">
        <v>1</v>
      </c>
      <c r="G11" s="1">
        <f t="shared" si="1"/>
        <v>13</v>
      </c>
      <c r="H11" s="58">
        <v>0.01724537037037037</v>
      </c>
      <c r="I11" s="58">
        <f t="shared" si="2"/>
        <v>0.016898148148148148</v>
      </c>
      <c r="J11" s="31">
        <v>7</v>
      </c>
      <c r="K11" s="59">
        <v>0.013564814814814816</v>
      </c>
      <c r="L11" s="2"/>
      <c r="M11" s="53">
        <v>0</v>
      </c>
      <c r="N11" s="53">
        <v>4</v>
      </c>
      <c r="O11" s="53">
        <v>0</v>
      </c>
      <c r="P11" s="15">
        <v>12</v>
      </c>
      <c r="Q11" s="53">
        <v>1</v>
      </c>
      <c r="R11" s="2"/>
      <c r="S11" s="2">
        <f t="shared" si="3"/>
        <v>17</v>
      </c>
      <c r="T11" s="54">
        <v>0.019467592592592592</v>
      </c>
      <c r="U11" s="32">
        <f t="shared" si="4"/>
        <v>6</v>
      </c>
      <c r="V11" s="2">
        <v>115</v>
      </c>
      <c r="W11" s="32">
        <v>6</v>
      </c>
      <c r="X11" s="2">
        <v>37.6</v>
      </c>
      <c r="Y11" s="32">
        <v>5</v>
      </c>
      <c r="Z11" s="32">
        <v>5</v>
      </c>
      <c r="AA11" s="2"/>
      <c r="AB11" s="32">
        <v>5</v>
      </c>
      <c r="AC11" s="54">
        <v>0.0022685185185185182</v>
      </c>
      <c r="AD11" s="2">
        <v>1</v>
      </c>
      <c r="AE11" s="54">
        <f t="shared" si="0"/>
        <v>0.002442129629629629</v>
      </c>
      <c r="AF11" s="32">
        <v>8</v>
      </c>
      <c r="AG11" s="74">
        <f t="shared" si="5"/>
        <v>47</v>
      </c>
      <c r="AH11" s="2">
        <f t="shared" si="6"/>
        <v>7</v>
      </c>
    </row>
    <row r="12" spans="1:34" ht="30.75" customHeight="1">
      <c r="A12" s="3">
        <v>6</v>
      </c>
      <c r="B12" s="4" t="s">
        <v>38</v>
      </c>
      <c r="C12" s="58">
        <v>0.011284722222222222</v>
      </c>
      <c r="D12" s="6">
        <v>13</v>
      </c>
      <c r="E12" s="6"/>
      <c r="F12" s="6"/>
      <c r="G12" s="1">
        <f t="shared" si="1"/>
        <v>13</v>
      </c>
      <c r="H12" s="58">
        <v>0.01579861111111111</v>
      </c>
      <c r="I12" s="58">
        <f t="shared" si="2"/>
        <v>0.01579861111111111</v>
      </c>
      <c r="J12" s="31">
        <f>_xlfn.RANK.EQ(H12,$H$7:$H$16,1)</f>
        <v>5</v>
      </c>
      <c r="K12" s="60">
        <v>0.01712962962962963</v>
      </c>
      <c r="L12" s="7"/>
      <c r="M12" s="53">
        <v>0</v>
      </c>
      <c r="N12" s="15">
        <v>12</v>
      </c>
      <c r="O12" s="15">
        <v>0</v>
      </c>
      <c r="P12" s="15">
        <v>4</v>
      </c>
      <c r="Q12" s="15">
        <v>4</v>
      </c>
      <c r="R12" s="7"/>
      <c r="S12" s="2">
        <f t="shared" si="3"/>
        <v>20</v>
      </c>
      <c r="T12" s="54">
        <v>0.024074074074074074</v>
      </c>
      <c r="U12" s="32">
        <f t="shared" si="4"/>
        <v>8</v>
      </c>
      <c r="V12" s="8">
        <v>103.5</v>
      </c>
      <c r="W12" s="84">
        <v>5</v>
      </c>
      <c r="X12" s="79">
        <v>26.4</v>
      </c>
      <c r="Y12" s="84">
        <v>8</v>
      </c>
      <c r="Z12" s="84">
        <v>4</v>
      </c>
      <c r="AA12" s="5"/>
      <c r="AB12" s="84">
        <v>10</v>
      </c>
      <c r="AC12" s="54">
        <v>0.0018981481481481482</v>
      </c>
      <c r="AD12" s="5"/>
      <c r="AE12" s="54">
        <f t="shared" si="0"/>
        <v>0.0018981481481481482</v>
      </c>
      <c r="AF12" s="84">
        <v>3</v>
      </c>
      <c r="AG12" s="74">
        <f t="shared" si="5"/>
        <v>43.5</v>
      </c>
      <c r="AH12" s="2">
        <f t="shared" si="6"/>
        <v>6</v>
      </c>
    </row>
    <row r="13" spans="1:34" ht="30.75" customHeight="1">
      <c r="A13" s="3">
        <v>7</v>
      </c>
      <c r="B13" s="78" t="s">
        <v>41</v>
      </c>
      <c r="C13" s="58">
        <v>0.01326388888888889</v>
      </c>
      <c r="D13" s="6">
        <v>15</v>
      </c>
      <c r="E13" s="86"/>
      <c r="F13" s="6"/>
      <c r="G13" s="1">
        <f t="shared" si="1"/>
        <v>15</v>
      </c>
      <c r="H13" s="58">
        <v>0.01951388888888889</v>
      </c>
      <c r="I13" s="58">
        <f t="shared" si="2"/>
        <v>0.018472222222222223</v>
      </c>
      <c r="J13" s="31" t="s">
        <v>115</v>
      </c>
      <c r="K13" s="60">
        <v>0.014756944444444446</v>
      </c>
      <c r="L13" s="7"/>
      <c r="M13" s="53">
        <v>0</v>
      </c>
      <c r="N13" s="15">
        <v>9</v>
      </c>
      <c r="O13" s="15">
        <v>2</v>
      </c>
      <c r="P13" s="15">
        <v>12</v>
      </c>
      <c r="Q13" s="15">
        <v>7</v>
      </c>
      <c r="R13" s="7"/>
      <c r="S13" s="2">
        <f t="shared" si="3"/>
        <v>30</v>
      </c>
      <c r="T13" s="54">
        <v>0.025173611111111112</v>
      </c>
      <c r="U13" s="32" t="s">
        <v>115</v>
      </c>
      <c r="V13" s="8">
        <v>110</v>
      </c>
      <c r="W13" s="84" t="s">
        <v>115</v>
      </c>
      <c r="X13" s="80">
        <v>46</v>
      </c>
      <c r="Y13" s="84" t="s">
        <v>115</v>
      </c>
      <c r="Z13" s="84">
        <v>5</v>
      </c>
      <c r="AA13" s="5"/>
      <c r="AB13" s="84">
        <v>6</v>
      </c>
      <c r="AC13" s="54">
        <v>0.0024421296296296296</v>
      </c>
      <c r="AD13" s="5"/>
      <c r="AE13" s="54">
        <f t="shared" si="0"/>
        <v>0.0024421296296296296</v>
      </c>
      <c r="AF13" s="84"/>
      <c r="AG13" s="74"/>
      <c r="AH13" s="2" t="s">
        <v>115</v>
      </c>
    </row>
    <row r="14" spans="1:34" ht="30.75" customHeight="1">
      <c r="A14" s="3">
        <v>8</v>
      </c>
      <c r="B14" s="4" t="s">
        <v>35</v>
      </c>
      <c r="C14" s="58">
        <v>0.012187500000000002</v>
      </c>
      <c r="D14" s="6">
        <v>5</v>
      </c>
      <c r="E14" s="6"/>
      <c r="F14" s="6"/>
      <c r="G14" s="1">
        <f t="shared" si="1"/>
        <v>5</v>
      </c>
      <c r="H14" s="58">
        <v>0.013923611111111114</v>
      </c>
      <c r="I14" s="58">
        <f t="shared" si="2"/>
        <v>0.013923611111111114</v>
      </c>
      <c r="J14" s="31">
        <f>_xlfn.RANK.EQ(H14,$H$7:$H$16,1)</f>
        <v>4</v>
      </c>
      <c r="K14" s="60">
        <v>0.013194444444444444</v>
      </c>
      <c r="L14" s="7"/>
      <c r="M14" s="53">
        <v>0</v>
      </c>
      <c r="N14" s="15">
        <v>6</v>
      </c>
      <c r="O14" s="15">
        <v>1</v>
      </c>
      <c r="P14" s="15">
        <v>3</v>
      </c>
      <c r="Q14" s="15">
        <v>8</v>
      </c>
      <c r="R14" s="7"/>
      <c r="S14" s="2">
        <f t="shared" si="3"/>
        <v>18</v>
      </c>
      <c r="T14" s="54">
        <v>0.019444444444444445</v>
      </c>
      <c r="U14" s="32">
        <f t="shared" si="4"/>
        <v>5</v>
      </c>
      <c r="V14" s="8">
        <v>56</v>
      </c>
      <c r="W14" s="84">
        <v>8</v>
      </c>
      <c r="X14" s="79">
        <v>47.9</v>
      </c>
      <c r="Y14" s="84">
        <v>2</v>
      </c>
      <c r="Z14" s="84">
        <v>5</v>
      </c>
      <c r="AA14" s="5"/>
      <c r="AB14" s="84">
        <v>7</v>
      </c>
      <c r="AC14" s="54">
        <v>0.0020949074074074073</v>
      </c>
      <c r="AD14" s="5"/>
      <c r="AE14" s="54">
        <f t="shared" si="0"/>
        <v>0.0020949074074074073</v>
      </c>
      <c r="AF14" s="84">
        <v>6</v>
      </c>
      <c r="AG14" s="74">
        <f t="shared" si="5"/>
        <v>42.5</v>
      </c>
      <c r="AH14" s="2">
        <f t="shared" si="6"/>
        <v>5</v>
      </c>
    </row>
    <row r="15" spans="1:34" ht="30.75" customHeight="1">
      <c r="A15" s="3">
        <v>9</v>
      </c>
      <c r="B15" s="4" t="s">
        <v>37</v>
      </c>
      <c r="C15" s="58">
        <v>0.01076388888888889</v>
      </c>
      <c r="D15" s="6"/>
      <c r="E15" s="6"/>
      <c r="F15" s="6"/>
      <c r="G15" s="1">
        <f t="shared" si="1"/>
        <v>0</v>
      </c>
      <c r="H15" s="58">
        <v>0.01076388888888889</v>
      </c>
      <c r="I15" s="58">
        <f t="shared" si="2"/>
        <v>0.01076388888888889</v>
      </c>
      <c r="J15" s="31">
        <f>_xlfn.RANK.EQ(H15,$H$7:$H$16,1)</f>
        <v>2</v>
      </c>
      <c r="K15" s="60">
        <v>0.015590277777777778</v>
      </c>
      <c r="L15" s="7"/>
      <c r="M15" s="53">
        <v>0</v>
      </c>
      <c r="N15" s="15">
        <v>0</v>
      </c>
      <c r="O15" s="15">
        <v>0</v>
      </c>
      <c r="P15" s="15">
        <v>3</v>
      </c>
      <c r="Q15" s="15">
        <v>6</v>
      </c>
      <c r="R15" s="7"/>
      <c r="S15" s="2">
        <f t="shared" si="3"/>
        <v>9</v>
      </c>
      <c r="T15" s="54">
        <v>0.01871527777777778</v>
      </c>
      <c r="U15" s="32">
        <f t="shared" si="4"/>
        <v>4</v>
      </c>
      <c r="V15" s="8">
        <v>54</v>
      </c>
      <c r="W15" s="84">
        <v>4</v>
      </c>
      <c r="X15" s="79">
        <v>55.9</v>
      </c>
      <c r="Y15" s="84">
        <v>1</v>
      </c>
      <c r="Z15" s="84">
        <v>4</v>
      </c>
      <c r="AA15" s="5"/>
      <c r="AB15" s="84">
        <v>4</v>
      </c>
      <c r="AC15" s="54">
        <v>0.0018518518518518517</v>
      </c>
      <c r="AD15" s="5"/>
      <c r="AE15" s="54">
        <f t="shared" si="0"/>
        <v>0.0018518518518518517</v>
      </c>
      <c r="AF15" s="84">
        <v>2</v>
      </c>
      <c r="AG15" s="74">
        <f t="shared" si="5"/>
        <v>23.5</v>
      </c>
      <c r="AH15" s="119">
        <f t="shared" si="6"/>
        <v>3</v>
      </c>
    </row>
    <row r="16" spans="1:34" ht="30.75" customHeight="1">
      <c r="A16" s="3">
        <v>10</v>
      </c>
      <c r="B16" s="4" t="s">
        <v>40</v>
      </c>
      <c r="C16" s="58">
        <v>0.008865740740740742</v>
      </c>
      <c r="D16" s="6"/>
      <c r="E16" s="6"/>
      <c r="F16" s="6"/>
      <c r="G16" s="1">
        <f t="shared" si="1"/>
        <v>0</v>
      </c>
      <c r="H16" s="58">
        <v>0.008865740740740742</v>
      </c>
      <c r="I16" s="58">
        <f t="shared" si="2"/>
        <v>0.008865740740740742</v>
      </c>
      <c r="J16" s="31">
        <f>_xlfn.RANK.EQ(H16,$H$7:$H$16,1)</f>
        <v>1</v>
      </c>
      <c r="K16" s="60">
        <v>0.00866898148148148</v>
      </c>
      <c r="L16" s="7"/>
      <c r="M16" s="53">
        <v>0</v>
      </c>
      <c r="N16" s="15">
        <v>0</v>
      </c>
      <c r="O16" s="15">
        <v>0</v>
      </c>
      <c r="P16" s="15">
        <v>0</v>
      </c>
      <c r="Q16" s="15">
        <v>1</v>
      </c>
      <c r="R16" s="7"/>
      <c r="S16" s="2">
        <f t="shared" si="3"/>
        <v>1</v>
      </c>
      <c r="T16" s="54">
        <v>0.009016203703703703</v>
      </c>
      <c r="U16" s="32">
        <f t="shared" si="4"/>
        <v>1</v>
      </c>
      <c r="V16" s="8">
        <v>27.5</v>
      </c>
      <c r="W16" s="84">
        <v>3</v>
      </c>
      <c r="X16" s="79">
        <v>43.4</v>
      </c>
      <c r="Y16" s="84">
        <v>3</v>
      </c>
      <c r="Z16" s="84">
        <v>5</v>
      </c>
      <c r="AA16" s="5"/>
      <c r="AB16" s="84">
        <v>3</v>
      </c>
      <c r="AC16" s="54">
        <v>0.0014351851851851854</v>
      </c>
      <c r="AD16" s="5"/>
      <c r="AE16" s="54">
        <f t="shared" si="0"/>
        <v>0.0014351851851851854</v>
      </c>
      <c r="AF16" s="84">
        <v>1</v>
      </c>
      <c r="AG16" s="74">
        <f t="shared" si="5"/>
        <v>15.5</v>
      </c>
      <c r="AH16" s="119">
        <f t="shared" si="6"/>
        <v>1</v>
      </c>
    </row>
    <row r="17" spans="1:33" ht="15.75">
      <c r="A17" s="18"/>
      <c r="B17" s="34"/>
      <c r="C17" s="35"/>
      <c r="D17" s="13"/>
      <c r="E17" s="13"/>
      <c r="F17" s="13"/>
      <c r="G17" s="13"/>
      <c r="H17" s="36"/>
      <c r="I17" s="36"/>
      <c r="J17" s="39"/>
      <c r="K17" s="30"/>
      <c r="L17" s="30"/>
      <c r="M17" s="30"/>
      <c r="N17" s="30"/>
      <c r="O17" s="30"/>
      <c r="P17" s="30"/>
      <c r="Q17" s="30"/>
      <c r="R17" s="30"/>
      <c r="S17" s="37"/>
      <c r="T17" s="37"/>
      <c r="U17" s="61"/>
      <c r="V17" s="11"/>
      <c r="W17" s="11"/>
      <c r="X17" s="81"/>
      <c r="Y17" s="11"/>
      <c r="Z17" s="11"/>
      <c r="AA17" s="38"/>
      <c r="AB17" s="11"/>
      <c r="AC17" s="38"/>
      <c r="AD17" s="38"/>
      <c r="AE17" s="38"/>
      <c r="AF17" s="11"/>
      <c r="AG17" s="11"/>
    </row>
    <row r="18" spans="1:33" ht="15.75" hidden="1">
      <c r="A18" s="18"/>
      <c r="B18" s="9" t="s">
        <v>48</v>
      </c>
      <c r="C18" s="35"/>
      <c r="D18" s="13"/>
      <c r="E18" s="13"/>
      <c r="F18" s="13"/>
      <c r="G18" s="13"/>
      <c r="H18" s="36"/>
      <c r="I18" s="36"/>
      <c r="J18" s="39"/>
      <c r="K18" s="30" t="s">
        <v>49</v>
      </c>
      <c r="L18" s="30"/>
      <c r="M18" s="30"/>
      <c r="N18" s="30"/>
      <c r="O18" s="30"/>
      <c r="P18" s="30"/>
      <c r="Q18" s="30"/>
      <c r="R18" s="30"/>
      <c r="S18" s="37"/>
      <c r="T18" s="37"/>
      <c r="U18" s="61"/>
      <c r="V18" s="11"/>
      <c r="W18" s="11"/>
      <c r="X18" s="81"/>
      <c r="Y18" s="11"/>
      <c r="Z18" s="11"/>
      <c r="AA18" s="38"/>
      <c r="AB18" s="11"/>
      <c r="AC18" s="38"/>
      <c r="AD18" s="38"/>
      <c r="AE18" s="38"/>
      <c r="AF18" s="11"/>
      <c r="AG18" s="11"/>
    </row>
    <row r="19" spans="2:9" ht="15.75" hidden="1">
      <c r="B19" s="9"/>
      <c r="C19" s="9"/>
      <c r="D19" s="10"/>
      <c r="E19" s="10"/>
      <c r="F19" s="10"/>
      <c r="G19" s="10"/>
      <c r="H19" s="10"/>
      <c r="I19" s="10"/>
    </row>
    <row r="20" spans="2:9" ht="15.75">
      <c r="B20" s="9" t="s">
        <v>9</v>
      </c>
      <c r="C20" s="9"/>
      <c r="D20" s="10"/>
      <c r="E20" s="10"/>
      <c r="F20" s="10"/>
      <c r="G20" s="10"/>
      <c r="H20" s="10"/>
      <c r="I20" s="10"/>
    </row>
    <row r="21" spans="2:9" ht="15.75">
      <c r="B21" s="9"/>
      <c r="C21" s="9"/>
      <c r="D21" s="10"/>
      <c r="E21" s="10"/>
      <c r="F21" s="10"/>
      <c r="G21" s="10"/>
      <c r="H21" s="10"/>
      <c r="I21" s="10"/>
    </row>
    <row r="22" spans="2:9" ht="15.75">
      <c r="B22" s="9"/>
      <c r="C22" s="9"/>
      <c r="D22" s="10"/>
      <c r="E22" s="10"/>
      <c r="F22" s="10"/>
      <c r="G22" s="10"/>
      <c r="H22" s="10"/>
      <c r="I22" s="10"/>
    </row>
    <row r="23" spans="2:9" ht="15.75">
      <c r="B23" s="9"/>
      <c r="C23" s="9"/>
      <c r="D23" s="10"/>
      <c r="E23" s="10"/>
      <c r="F23" s="10"/>
      <c r="G23" s="10"/>
      <c r="H23" s="10"/>
      <c r="I23" s="10"/>
    </row>
    <row r="24" spans="2:9" ht="15.75">
      <c r="B24" s="9"/>
      <c r="C24" s="9"/>
      <c r="D24" s="10"/>
      <c r="E24" s="10"/>
      <c r="F24" s="10"/>
      <c r="G24" s="10"/>
      <c r="H24" s="10"/>
      <c r="I24" s="10"/>
    </row>
    <row r="25" spans="2:9" ht="15.75">
      <c r="B25" s="9"/>
      <c r="C25" s="9"/>
      <c r="D25" s="10"/>
      <c r="E25" s="10"/>
      <c r="F25" s="10"/>
      <c r="G25" s="10"/>
      <c r="H25" s="10"/>
      <c r="I25" s="10"/>
    </row>
    <row r="39" spans="8:15" ht="12.75">
      <c r="H39" s="29"/>
      <c r="I39" s="29"/>
      <c r="J39" s="29"/>
      <c r="K39" s="29"/>
      <c r="L39" s="29"/>
      <c r="M39" s="29"/>
      <c r="N39" s="29"/>
      <c r="O39" s="29"/>
    </row>
    <row r="40" spans="8:15" ht="12.75">
      <c r="H40" s="29"/>
      <c r="I40" s="29"/>
      <c r="J40" s="29"/>
      <c r="K40" s="29"/>
      <c r="L40" s="29"/>
      <c r="M40" s="29"/>
      <c r="N40" s="29"/>
      <c r="O40" s="29"/>
    </row>
    <row r="41" spans="8:15" ht="12.75">
      <c r="H41" s="29"/>
      <c r="I41" s="29"/>
      <c r="J41" s="29"/>
      <c r="K41" s="29"/>
      <c r="L41" s="29"/>
      <c r="M41" s="29"/>
      <c r="N41" s="29"/>
      <c r="O41" s="29"/>
    </row>
    <row r="42" spans="8:15" ht="12.75">
      <c r="H42" s="29"/>
      <c r="I42" s="29"/>
      <c r="J42" s="29"/>
      <c r="K42" s="29"/>
      <c r="L42" s="29"/>
      <c r="M42" s="29"/>
      <c r="N42" s="29"/>
      <c r="O42" s="29"/>
    </row>
    <row r="43" spans="8:15" ht="12.75">
      <c r="H43" s="29"/>
      <c r="I43" s="29"/>
      <c r="J43" s="29"/>
      <c r="K43" s="29"/>
      <c r="L43" s="29"/>
      <c r="M43" s="29"/>
      <c r="N43" s="29"/>
      <c r="O43" s="29"/>
    </row>
    <row r="44" spans="8:15" ht="12.75">
      <c r="H44" s="29"/>
      <c r="I44" s="29"/>
      <c r="J44" s="29"/>
      <c r="K44" s="29"/>
      <c r="L44" s="29"/>
      <c r="M44" s="29"/>
      <c r="N44" s="29"/>
      <c r="O44" s="29"/>
    </row>
    <row r="45" spans="8:15" ht="12.75">
      <c r="H45" s="29"/>
      <c r="I45" s="29"/>
      <c r="J45" s="29"/>
      <c r="K45" s="29"/>
      <c r="L45" s="29"/>
      <c r="M45" s="29"/>
      <c r="N45" s="29"/>
      <c r="O45" s="29"/>
    </row>
    <row r="46" spans="8:15" ht="12.75">
      <c r="H46" s="29"/>
      <c r="I46" s="29"/>
      <c r="J46" s="29"/>
      <c r="K46" s="29"/>
      <c r="L46" s="29"/>
      <c r="M46" s="29"/>
      <c r="N46" s="29"/>
      <c r="O46" s="29"/>
    </row>
    <row r="47" spans="8:15" ht="12.75">
      <c r="H47" s="29"/>
      <c r="I47" s="29"/>
      <c r="J47" s="29"/>
      <c r="K47" s="29"/>
      <c r="L47" s="29"/>
      <c r="M47" s="29"/>
      <c r="N47" s="29"/>
      <c r="O47" s="29"/>
    </row>
    <row r="48" spans="8:15" ht="12.75">
      <c r="H48" s="29"/>
      <c r="I48" s="29"/>
      <c r="J48" s="29"/>
      <c r="K48" s="29"/>
      <c r="L48" s="29"/>
      <c r="M48" s="29"/>
      <c r="N48" s="29"/>
      <c r="O48" s="29"/>
    </row>
    <row r="49" spans="8:15" ht="12.75">
      <c r="H49" s="29"/>
      <c r="I49" s="29"/>
      <c r="J49" s="29"/>
      <c r="K49" s="29"/>
      <c r="L49" s="29"/>
      <c r="M49" s="29"/>
      <c r="N49" s="29"/>
      <c r="O49" s="29"/>
    </row>
    <row r="50" spans="8:15" ht="12.75">
      <c r="H50" s="29"/>
      <c r="I50" s="29"/>
      <c r="J50" s="29"/>
      <c r="K50" s="29"/>
      <c r="L50" s="29"/>
      <c r="M50" s="29"/>
      <c r="N50" s="29"/>
      <c r="O50" s="29"/>
    </row>
    <row r="51" spans="8:15" ht="12.75">
      <c r="H51" s="29"/>
      <c r="I51" s="29"/>
      <c r="J51" s="29"/>
      <c r="K51" s="29"/>
      <c r="L51" s="29"/>
      <c r="M51" s="29"/>
      <c r="N51" s="29"/>
      <c r="O51" s="29"/>
    </row>
    <row r="52" spans="8:15" ht="12.75">
      <c r="H52" s="29"/>
      <c r="I52" s="29"/>
      <c r="J52" s="29"/>
      <c r="K52" s="29"/>
      <c r="L52" s="29"/>
      <c r="M52" s="29"/>
      <c r="N52" s="29"/>
      <c r="O52" s="29"/>
    </row>
  </sheetData>
  <sheetProtection/>
  <mergeCells count="13">
    <mergeCell ref="AH5:AH6"/>
    <mergeCell ref="AA5:AB5"/>
    <mergeCell ref="V5:W5"/>
    <mergeCell ref="A1:AG1"/>
    <mergeCell ref="A2:AG2"/>
    <mergeCell ref="A3:AG3"/>
    <mergeCell ref="AG5:AG6"/>
    <mergeCell ref="AC5:AF5"/>
    <mergeCell ref="A5:A6"/>
    <mergeCell ref="B5:B6"/>
    <mergeCell ref="C5:J5"/>
    <mergeCell ref="K5:U5"/>
    <mergeCell ref="X5:Y5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H6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421875" style="0" customWidth="1"/>
    <col min="2" max="2" width="24.8515625" style="0" customWidth="1"/>
    <col min="3" max="3" width="39.421875" style="0" customWidth="1"/>
    <col min="4" max="4" width="4.8515625" style="0" customWidth="1"/>
    <col min="5" max="5" width="6.28125" style="0" customWidth="1"/>
    <col min="6" max="6" width="11.8515625" style="0" customWidth="1"/>
    <col min="7" max="7" width="0" style="0" hidden="1" customWidth="1"/>
  </cols>
  <sheetData>
    <row r="1" spans="1:7" ht="31.5" customHeight="1">
      <c r="A1" s="99" t="s">
        <v>25</v>
      </c>
      <c r="B1" s="99"/>
      <c r="C1" s="99"/>
      <c r="D1" s="99"/>
      <c r="E1" s="99"/>
      <c r="F1" s="99"/>
      <c r="G1" s="99"/>
    </row>
    <row r="2" spans="1:7" ht="15.75">
      <c r="A2" s="98" t="s">
        <v>16</v>
      </c>
      <c r="B2" s="98"/>
      <c r="C2" s="98"/>
      <c r="D2" s="98"/>
      <c r="E2" s="98"/>
      <c r="F2" s="98"/>
      <c r="G2" s="98"/>
    </row>
    <row r="3" spans="1:7" ht="15.75">
      <c r="A3" s="98" t="s">
        <v>26</v>
      </c>
      <c r="B3" s="98"/>
      <c r="C3" s="98"/>
      <c r="D3" s="98"/>
      <c r="E3" s="98"/>
      <c r="F3" s="98"/>
      <c r="G3" s="98"/>
    </row>
    <row r="5" spans="1:8" ht="25.5" customHeight="1">
      <c r="A5" s="3" t="s">
        <v>0</v>
      </c>
      <c r="B5" s="3" t="s">
        <v>7</v>
      </c>
      <c r="C5" s="3" t="s">
        <v>1</v>
      </c>
      <c r="D5" s="3" t="s">
        <v>8</v>
      </c>
      <c r="E5" s="3" t="s">
        <v>70</v>
      </c>
      <c r="F5" s="3" t="s">
        <v>6</v>
      </c>
      <c r="G5" s="28" t="s">
        <v>4</v>
      </c>
      <c r="H5" s="57" t="s">
        <v>4</v>
      </c>
    </row>
    <row r="6" spans="1:8" ht="20.25" customHeight="1">
      <c r="A6" s="100" t="s">
        <v>14</v>
      </c>
      <c r="B6" s="100"/>
      <c r="C6" s="100"/>
      <c r="D6" s="100"/>
      <c r="E6" s="100"/>
      <c r="F6" s="100"/>
      <c r="G6" s="100"/>
      <c r="H6" s="101"/>
    </row>
    <row r="7" spans="1:8" ht="15.75">
      <c r="A7" s="6">
        <v>1</v>
      </c>
      <c r="B7" s="45" t="s">
        <v>65</v>
      </c>
      <c r="C7" s="45" t="s">
        <v>36</v>
      </c>
      <c r="D7" s="42" t="s">
        <v>51</v>
      </c>
      <c r="E7" s="43">
        <v>2003</v>
      </c>
      <c r="F7" s="15">
        <v>57</v>
      </c>
      <c r="G7" s="28"/>
      <c r="H7" s="42">
        <f>_xlfn.RANK.EQ(F7,$F$7:$F$27,0)</f>
        <v>1</v>
      </c>
    </row>
    <row r="8" spans="1:8" ht="15.75">
      <c r="A8" s="6">
        <v>2</v>
      </c>
      <c r="B8" s="40" t="s">
        <v>52</v>
      </c>
      <c r="C8" s="41" t="s">
        <v>29</v>
      </c>
      <c r="D8" s="42" t="s">
        <v>51</v>
      </c>
      <c r="E8" s="43">
        <v>2006</v>
      </c>
      <c r="F8" s="15">
        <v>49</v>
      </c>
      <c r="G8" s="28"/>
      <c r="H8" s="42">
        <f>_xlfn.RANK.EQ(F8,$F$7:$F$27,0)</f>
        <v>2</v>
      </c>
    </row>
    <row r="9" spans="1:8" ht="15.75">
      <c r="A9" s="6">
        <v>3</v>
      </c>
      <c r="B9" s="40" t="s">
        <v>56</v>
      </c>
      <c r="C9" s="44" t="s">
        <v>31</v>
      </c>
      <c r="D9" s="42" t="s">
        <v>51</v>
      </c>
      <c r="E9" s="43">
        <v>2003</v>
      </c>
      <c r="F9" s="15">
        <v>47</v>
      </c>
      <c r="G9" s="28"/>
      <c r="H9" s="42">
        <f>_xlfn.RANK.EQ(F9,$F$7:$F$27,0)</f>
        <v>3</v>
      </c>
    </row>
    <row r="10" spans="1:8" ht="15.75">
      <c r="A10" s="6">
        <v>4</v>
      </c>
      <c r="B10" s="40" t="s">
        <v>55</v>
      </c>
      <c r="C10" s="44" t="s">
        <v>31</v>
      </c>
      <c r="D10" s="42" t="s">
        <v>51</v>
      </c>
      <c r="E10" s="48">
        <v>2002</v>
      </c>
      <c r="F10" s="15">
        <v>47</v>
      </c>
      <c r="G10" s="28"/>
      <c r="H10" s="42" t="s">
        <v>115</v>
      </c>
    </row>
    <row r="11" spans="1:8" ht="15.75">
      <c r="A11" s="6">
        <v>5</v>
      </c>
      <c r="B11" s="40" t="s">
        <v>50</v>
      </c>
      <c r="C11" s="41" t="s">
        <v>29</v>
      </c>
      <c r="D11" s="42" t="s">
        <v>51</v>
      </c>
      <c r="E11" s="43">
        <v>2003</v>
      </c>
      <c r="F11" s="15">
        <v>46</v>
      </c>
      <c r="G11" s="28"/>
      <c r="H11" s="42">
        <f aca="true" t="shared" si="0" ref="H11:H27">_xlfn.RANK.EQ(F11,$F$7:$F$27,0)</f>
        <v>5</v>
      </c>
    </row>
    <row r="12" spans="1:8" ht="15.75">
      <c r="A12" s="6">
        <v>6</v>
      </c>
      <c r="B12" s="40" t="s">
        <v>59</v>
      </c>
      <c r="C12" s="41" t="s">
        <v>32</v>
      </c>
      <c r="D12" s="42" t="s">
        <v>51</v>
      </c>
      <c r="E12" s="43">
        <v>2004</v>
      </c>
      <c r="F12" s="15">
        <v>45</v>
      </c>
      <c r="G12" s="28"/>
      <c r="H12" s="42">
        <f t="shared" si="0"/>
        <v>6</v>
      </c>
    </row>
    <row r="13" spans="1:8" ht="15.75">
      <c r="A13" s="6">
        <v>7</v>
      </c>
      <c r="B13" s="40" t="s">
        <v>67</v>
      </c>
      <c r="C13" s="46" t="s">
        <v>37</v>
      </c>
      <c r="D13" s="42" t="s">
        <v>51</v>
      </c>
      <c r="E13" s="43">
        <v>2005</v>
      </c>
      <c r="F13" s="15">
        <v>45</v>
      </c>
      <c r="G13" s="28"/>
      <c r="H13" s="42">
        <f t="shared" si="0"/>
        <v>6</v>
      </c>
    </row>
    <row r="14" spans="1:8" ht="15.75">
      <c r="A14" s="6">
        <v>8</v>
      </c>
      <c r="B14" s="40" t="s">
        <v>71</v>
      </c>
      <c r="C14" s="45" t="s">
        <v>36</v>
      </c>
      <c r="D14" s="42" t="s">
        <v>51</v>
      </c>
      <c r="E14" s="48">
        <v>2003</v>
      </c>
      <c r="F14" s="15">
        <v>44</v>
      </c>
      <c r="G14" s="28"/>
      <c r="H14" s="42">
        <f t="shared" si="0"/>
        <v>8</v>
      </c>
    </row>
    <row r="15" spans="1:8" ht="15.75">
      <c r="A15" s="6">
        <v>9</v>
      </c>
      <c r="B15" s="40" t="s">
        <v>66</v>
      </c>
      <c r="C15" s="46" t="s">
        <v>37</v>
      </c>
      <c r="D15" s="42" t="s">
        <v>51</v>
      </c>
      <c r="E15" s="43">
        <v>2006</v>
      </c>
      <c r="F15" s="15">
        <v>44</v>
      </c>
      <c r="G15" s="28"/>
      <c r="H15" s="42">
        <f t="shared" si="0"/>
        <v>8</v>
      </c>
    </row>
    <row r="16" spans="1:8" ht="15.75">
      <c r="A16" s="6">
        <v>10</v>
      </c>
      <c r="B16" s="40" t="s">
        <v>53</v>
      </c>
      <c r="C16" s="41" t="s">
        <v>30</v>
      </c>
      <c r="D16" s="42" t="s">
        <v>51</v>
      </c>
      <c r="E16" s="43">
        <v>2003</v>
      </c>
      <c r="F16" s="15">
        <v>43</v>
      </c>
      <c r="G16" s="28"/>
      <c r="H16" s="42">
        <f t="shared" si="0"/>
        <v>10</v>
      </c>
    </row>
    <row r="17" spans="1:8" ht="15.75">
      <c r="A17" s="6">
        <v>11</v>
      </c>
      <c r="B17" s="40" t="s">
        <v>112</v>
      </c>
      <c r="C17" s="40" t="s">
        <v>34</v>
      </c>
      <c r="D17" s="42" t="s">
        <v>51</v>
      </c>
      <c r="E17" s="43">
        <v>2005</v>
      </c>
      <c r="F17" s="15">
        <v>43</v>
      </c>
      <c r="G17" s="28"/>
      <c r="H17" s="42">
        <f t="shared" si="0"/>
        <v>10</v>
      </c>
    </row>
    <row r="18" spans="1:8" ht="15.75">
      <c r="A18" s="6">
        <v>12</v>
      </c>
      <c r="B18" s="40" t="s">
        <v>54</v>
      </c>
      <c r="C18" s="41" t="s">
        <v>30</v>
      </c>
      <c r="D18" s="42" t="s">
        <v>51</v>
      </c>
      <c r="E18" s="43">
        <v>2004</v>
      </c>
      <c r="F18" s="15">
        <v>41</v>
      </c>
      <c r="G18" s="28"/>
      <c r="H18" s="42">
        <f t="shared" si="0"/>
        <v>12</v>
      </c>
    </row>
    <row r="19" spans="1:8" ht="15.75">
      <c r="A19" s="6">
        <v>13</v>
      </c>
      <c r="B19" s="40" t="s">
        <v>61</v>
      </c>
      <c r="C19" s="40" t="s">
        <v>33</v>
      </c>
      <c r="D19" s="42" t="s">
        <v>51</v>
      </c>
      <c r="E19" s="43">
        <v>2003</v>
      </c>
      <c r="F19" s="15">
        <v>38</v>
      </c>
      <c r="G19" s="28"/>
      <c r="H19" s="42">
        <f t="shared" si="0"/>
        <v>13</v>
      </c>
    </row>
    <row r="20" spans="1:8" ht="15.75">
      <c r="A20" s="6">
        <v>14</v>
      </c>
      <c r="B20" s="40" t="s">
        <v>62</v>
      </c>
      <c r="C20" s="40" t="s">
        <v>34</v>
      </c>
      <c r="D20" s="42" t="s">
        <v>51</v>
      </c>
      <c r="E20" s="43">
        <v>2004</v>
      </c>
      <c r="F20" s="15">
        <v>36</v>
      </c>
      <c r="G20" s="28"/>
      <c r="H20" s="42">
        <f t="shared" si="0"/>
        <v>14</v>
      </c>
    </row>
    <row r="21" spans="1:8" ht="15.75">
      <c r="A21" s="6">
        <v>15</v>
      </c>
      <c r="B21" s="45" t="s">
        <v>64</v>
      </c>
      <c r="C21" s="45" t="s">
        <v>35</v>
      </c>
      <c r="D21" s="42" t="s">
        <v>51</v>
      </c>
      <c r="E21" s="43">
        <v>2003</v>
      </c>
      <c r="F21" s="15">
        <v>36</v>
      </c>
      <c r="G21" s="28"/>
      <c r="H21" s="42">
        <f t="shared" si="0"/>
        <v>14</v>
      </c>
    </row>
    <row r="22" spans="1:8" ht="15.75">
      <c r="A22" s="6">
        <v>16</v>
      </c>
      <c r="B22" s="40" t="s">
        <v>58</v>
      </c>
      <c r="C22" s="41" t="s">
        <v>32</v>
      </c>
      <c r="D22" s="42" t="s">
        <v>51</v>
      </c>
      <c r="E22" s="43">
        <v>2005</v>
      </c>
      <c r="F22" s="15">
        <v>35</v>
      </c>
      <c r="G22" s="28"/>
      <c r="H22" s="42">
        <f t="shared" si="0"/>
        <v>16</v>
      </c>
    </row>
    <row r="23" spans="1:8" ht="15.75">
      <c r="A23" s="6">
        <v>17</v>
      </c>
      <c r="B23" s="44" t="s">
        <v>60</v>
      </c>
      <c r="C23" s="40" t="s">
        <v>33</v>
      </c>
      <c r="D23" s="42" t="s">
        <v>51</v>
      </c>
      <c r="E23" s="43">
        <v>2003</v>
      </c>
      <c r="F23" s="15">
        <v>35</v>
      </c>
      <c r="G23" s="28"/>
      <c r="H23" s="42">
        <f t="shared" si="0"/>
        <v>16</v>
      </c>
    </row>
    <row r="24" spans="1:8" ht="15.75">
      <c r="A24" s="6">
        <v>18</v>
      </c>
      <c r="B24" s="40" t="s">
        <v>57</v>
      </c>
      <c r="C24" s="44" t="s">
        <v>31</v>
      </c>
      <c r="D24" s="42" t="s">
        <v>51</v>
      </c>
      <c r="E24" s="43">
        <v>2003</v>
      </c>
      <c r="F24" s="15">
        <v>31</v>
      </c>
      <c r="G24" s="28"/>
      <c r="H24" s="42">
        <f t="shared" si="0"/>
        <v>18</v>
      </c>
    </row>
    <row r="25" spans="1:8" ht="15.75">
      <c r="A25" s="6">
        <v>19</v>
      </c>
      <c r="B25" s="40" t="s">
        <v>68</v>
      </c>
      <c r="C25" s="45" t="s">
        <v>38</v>
      </c>
      <c r="D25" s="42" t="s">
        <v>51</v>
      </c>
      <c r="E25" s="43">
        <v>2006</v>
      </c>
      <c r="F25" s="15">
        <v>26</v>
      </c>
      <c r="G25" s="28"/>
      <c r="H25" s="42">
        <f t="shared" si="0"/>
        <v>19</v>
      </c>
    </row>
    <row r="26" spans="1:8" ht="15.75">
      <c r="A26" s="6">
        <v>20</v>
      </c>
      <c r="B26" s="45" t="s">
        <v>63</v>
      </c>
      <c r="C26" s="45" t="s">
        <v>35</v>
      </c>
      <c r="D26" s="42" t="s">
        <v>51</v>
      </c>
      <c r="E26" s="43">
        <v>2003</v>
      </c>
      <c r="F26" s="15">
        <v>23</v>
      </c>
      <c r="G26" s="28"/>
      <c r="H26" s="42">
        <f t="shared" si="0"/>
        <v>20</v>
      </c>
    </row>
    <row r="27" spans="1:8" ht="15.75">
      <c r="A27" s="6">
        <v>21</v>
      </c>
      <c r="B27" s="40" t="s">
        <v>69</v>
      </c>
      <c r="C27" s="45" t="s">
        <v>38</v>
      </c>
      <c r="D27" s="42" t="s">
        <v>51</v>
      </c>
      <c r="E27" s="43">
        <v>2006</v>
      </c>
      <c r="F27" s="15">
        <v>23</v>
      </c>
      <c r="G27" s="28"/>
      <c r="H27" s="42">
        <f t="shared" si="0"/>
        <v>20</v>
      </c>
    </row>
    <row r="28" spans="1:8" ht="24.75" customHeight="1">
      <c r="A28" s="102" t="s">
        <v>13</v>
      </c>
      <c r="B28" s="102"/>
      <c r="C28" s="102"/>
      <c r="D28" s="102"/>
      <c r="E28" s="102"/>
      <c r="F28" s="102"/>
      <c r="G28" s="102"/>
      <c r="H28" s="103"/>
    </row>
    <row r="29" spans="1:8" ht="15.75">
      <c r="A29" s="6">
        <v>1</v>
      </c>
      <c r="B29" s="40" t="s">
        <v>98</v>
      </c>
      <c r="C29" s="41" t="s">
        <v>35</v>
      </c>
      <c r="D29" s="42" t="s">
        <v>73</v>
      </c>
      <c r="E29" s="43">
        <v>2004</v>
      </c>
      <c r="F29" s="15">
        <v>17.5</v>
      </c>
      <c r="G29" s="28"/>
      <c r="H29" s="42">
        <f aca="true" t="shared" si="1" ref="H29:H67">_xlfn.RANK.EQ(F29,$F$29:$F$67,0)</f>
        <v>1</v>
      </c>
    </row>
    <row r="30" spans="1:8" ht="15.75">
      <c r="A30" s="6">
        <v>2</v>
      </c>
      <c r="B30" s="40" t="s">
        <v>107</v>
      </c>
      <c r="C30" s="46" t="s">
        <v>37</v>
      </c>
      <c r="D30" s="42" t="s">
        <v>73</v>
      </c>
      <c r="E30" s="43">
        <v>2003</v>
      </c>
      <c r="F30" s="15">
        <v>16</v>
      </c>
      <c r="G30" s="28"/>
      <c r="H30" s="42">
        <f t="shared" si="1"/>
        <v>2</v>
      </c>
    </row>
    <row r="31" spans="1:8" ht="15.75">
      <c r="A31" s="6">
        <v>3</v>
      </c>
      <c r="B31" s="45" t="s">
        <v>106</v>
      </c>
      <c r="C31" s="46" t="s">
        <v>37</v>
      </c>
      <c r="D31" s="42" t="s">
        <v>73</v>
      </c>
      <c r="E31" s="43">
        <v>2004</v>
      </c>
      <c r="F31" s="14">
        <v>14</v>
      </c>
      <c r="G31" s="28"/>
      <c r="H31" s="42">
        <f t="shared" si="1"/>
        <v>3</v>
      </c>
    </row>
    <row r="32" spans="1:8" ht="15.75">
      <c r="A32" s="6">
        <v>4</v>
      </c>
      <c r="B32" s="40" t="s">
        <v>82</v>
      </c>
      <c r="C32" s="40" t="s">
        <v>31</v>
      </c>
      <c r="D32" s="42" t="s">
        <v>73</v>
      </c>
      <c r="E32" s="43">
        <v>2004</v>
      </c>
      <c r="F32" s="15">
        <v>13.5</v>
      </c>
      <c r="G32" s="28"/>
      <c r="H32" s="42">
        <f t="shared" si="1"/>
        <v>4</v>
      </c>
    </row>
    <row r="33" spans="1:8" ht="15.75">
      <c r="A33" s="6">
        <v>5</v>
      </c>
      <c r="B33" s="40" t="s">
        <v>77</v>
      </c>
      <c r="C33" s="41" t="s">
        <v>30</v>
      </c>
      <c r="D33" s="42" t="s">
        <v>73</v>
      </c>
      <c r="E33" s="43">
        <v>2003</v>
      </c>
      <c r="F33" s="15">
        <v>13</v>
      </c>
      <c r="G33" s="28"/>
      <c r="H33" s="42">
        <f t="shared" si="1"/>
        <v>5</v>
      </c>
    </row>
    <row r="34" spans="1:8" ht="15.75">
      <c r="A34" s="6">
        <v>6</v>
      </c>
      <c r="B34" s="40" t="s">
        <v>93</v>
      </c>
      <c r="C34" s="47" t="s">
        <v>34</v>
      </c>
      <c r="D34" s="42" t="s">
        <v>73</v>
      </c>
      <c r="E34" s="43">
        <v>2003</v>
      </c>
      <c r="F34" s="15">
        <v>12.5</v>
      </c>
      <c r="G34" s="28"/>
      <c r="H34" s="42">
        <f t="shared" si="1"/>
        <v>6</v>
      </c>
    </row>
    <row r="35" spans="1:8" ht="15.75">
      <c r="A35" s="6">
        <v>7</v>
      </c>
      <c r="B35" s="40" t="s">
        <v>87</v>
      </c>
      <c r="C35" s="41" t="s">
        <v>32</v>
      </c>
      <c r="D35" s="42" t="s">
        <v>73</v>
      </c>
      <c r="E35" s="43">
        <v>2004</v>
      </c>
      <c r="F35" s="15">
        <v>11</v>
      </c>
      <c r="G35" s="28"/>
      <c r="H35" s="42">
        <f t="shared" si="1"/>
        <v>7</v>
      </c>
    </row>
    <row r="36" spans="1:8" ht="15.75">
      <c r="A36" s="6">
        <v>8</v>
      </c>
      <c r="B36" s="40" t="s">
        <v>97</v>
      </c>
      <c r="C36" s="41" t="s">
        <v>35</v>
      </c>
      <c r="D36" s="42" t="s">
        <v>73</v>
      </c>
      <c r="E36" s="43">
        <v>2004</v>
      </c>
      <c r="F36" s="15">
        <v>11</v>
      </c>
      <c r="G36" s="28"/>
      <c r="H36" s="42">
        <f t="shared" si="1"/>
        <v>7</v>
      </c>
    </row>
    <row r="37" spans="1:8" ht="15.75">
      <c r="A37" s="6">
        <v>9</v>
      </c>
      <c r="B37" s="45" t="s">
        <v>100</v>
      </c>
      <c r="C37" s="45" t="s">
        <v>36</v>
      </c>
      <c r="D37" s="42" t="s">
        <v>73</v>
      </c>
      <c r="E37" s="43">
        <v>2003</v>
      </c>
      <c r="F37" s="15">
        <v>10.5</v>
      </c>
      <c r="G37" s="28"/>
      <c r="H37" s="42">
        <f t="shared" si="1"/>
        <v>9</v>
      </c>
    </row>
    <row r="38" spans="1:8" ht="15.75">
      <c r="A38" s="6">
        <v>10</v>
      </c>
      <c r="B38" s="40" t="s">
        <v>81</v>
      </c>
      <c r="C38" s="40" t="s">
        <v>31</v>
      </c>
      <c r="D38" s="42" t="s">
        <v>73</v>
      </c>
      <c r="E38" s="43">
        <v>2003</v>
      </c>
      <c r="F38" s="15">
        <v>10</v>
      </c>
      <c r="G38" s="28"/>
      <c r="H38" s="42">
        <f t="shared" si="1"/>
        <v>10</v>
      </c>
    </row>
    <row r="39" spans="1:8" ht="15.75">
      <c r="A39" s="6">
        <v>11</v>
      </c>
      <c r="B39" s="40" t="s">
        <v>83</v>
      </c>
      <c r="C39" s="40" t="s">
        <v>31</v>
      </c>
      <c r="D39" s="42" t="s">
        <v>73</v>
      </c>
      <c r="E39" s="43">
        <v>2003</v>
      </c>
      <c r="F39" s="15">
        <v>10</v>
      </c>
      <c r="G39" s="28"/>
      <c r="H39" s="42">
        <f t="shared" si="1"/>
        <v>10</v>
      </c>
    </row>
    <row r="40" spans="1:8" ht="15.75">
      <c r="A40" s="6">
        <v>12</v>
      </c>
      <c r="B40" s="40" t="s">
        <v>90</v>
      </c>
      <c r="C40" s="40" t="s">
        <v>33</v>
      </c>
      <c r="D40" s="42" t="s">
        <v>73</v>
      </c>
      <c r="E40" s="43">
        <v>2005</v>
      </c>
      <c r="F40" s="15">
        <v>10</v>
      </c>
      <c r="G40" s="28"/>
      <c r="H40" s="42">
        <f t="shared" si="1"/>
        <v>10</v>
      </c>
    </row>
    <row r="41" spans="1:8" ht="15.75">
      <c r="A41" s="6">
        <v>13</v>
      </c>
      <c r="B41" s="40" t="s">
        <v>91</v>
      </c>
      <c r="C41" s="40" t="s">
        <v>33</v>
      </c>
      <c r="D41" s="42" t="s">
        <v>73</v>
      </c>
      <c r="E41" s="43">
        <v>2003</v>
      </c>
      <c r="F41" s="15">
        <v>10</v>
      </c>
      <c r="G41" s="28"/>
      <c r="H41" s="42">
        <f t="shared" si="1"/>
        <v>10</v>
      </c>
    </row>
    <row r="42" spans="1:8" ht="15.75">
      <c r="A42" s="6">
        <v>14</v>
      </c>
      <c r="B42" s="50" t="s">
        <v>104</v>
      </c>
      <c r="C42" s="46" t="s">
        <v>37</v>
      </c>
      <c r="D42" s="42" t="s">
        <v>73</v>
      </c>
      <c r="E42" s="43">
        <v>2006</v>
      </c>
      <c r="F42" s="15">
        <v>10</v>
      </c>
      <c r="G42" s="28"/>
      <c r="H42" s="42">
        <f t="shared" si="1"/>
        <v>10</v>
      </c>
    </row>
    <row r="43" spans="1:8" ht="15.75">
      <c r="A43" s="6">
        <v>15</v>
      </c>
      <c r="B43" s="51" t="s">
        <v>108</v>
      </c>
      <c r="C43" s="45" t="s">
        <v>38</v>
      </c>
      <c r="D43" s="42" t="s">
        <v>73</v>
      </c>
      <c r="E43" s="43">
        <v>2003</v>
      </c>
      <c r="F43" s="14">
        <v>10</v>
      </c>
      <c r="G43" s="28"/>
      <c r="H43" s="42">
        <f t="shared" si="1"/>
        <v>10</v>
      </c>
    </row>
    <row r="44" spans="1:8" ht="15.75">
      <c r="A44" s="6">
        <v>16</v>
      </c>
      <c r="B44" s="40" t="s">
        <v>72</v>
      </c>
      <c r="C44" s="41" t="s">
        <v>29</v>
      </c>
      <c r="D44" s="42" t="s">
        <v>73</v>
      </c>
      <c r="E44" s="43">
        <v>2005</v>
      </c>
      <c r="F44" s="15">
        <v>9</v>
      </c>
      <c r="G44" s="28"/>
      <c r="H44" s="42">
        <f t="shared" si="1"/>
        <v>16</v>
      </c>
    </row>
    <row r="45" spans="1:8" ht="15.75">
      <c r="A45" s="6">
        <v>17</v>
      </c>
      <c r="B45" s="40" t="s">
        <v>109</v>
      </c>
      <c r="C45" s="45" t="s">
        <v>38</v>
      </c>
      <c r="D45" s="42" t="s">
        <v>73</v>
      </c>
      <c r="E45" s="43">
        <v>2005</v>
      </c>
      <c r="F45" s="14">
        <v>9</v>
      </c>
      <c r="G45" s="28"/>
      <c r="H45" s="42">
        <f t="shared" si="1"/>
        <v>16</v>
      </c>
    </row>
    <row r="46" spans="1:8" ht="15.75">
      <c r="A46" s="6">
        <v>18</v>
      </c>
      <c r="B46" s="40" t="s">
        <v>96</v>
      </c>
      <c r="C46" s="41" t="s">
        <v>35</v>
      </c>
      <c r="D46" s="42" t="s">
        <v>73</v>
      </c>
      <c r="E46" s="43">
        <v>2003</v>
      </c>
      <c r="F46" s="15">
        <v>8.5</v>
      </c>
      <c r="G46" s="28"/>
      <c r="H46" s="42">
        <f t="shared" si="1"/>
        <v>18</v>
      </c>
    </row>
    <row r="47" spans="1:8" ht="15.75">
      <c r="A47" s="6">
        <v>19</v>
      </c>
      <c r="B47" s="40" t="s">
        <v>79</v>
      </c>
      <c r="C47" s="41" t="s">
        <v>30</v>
      </c>
      <c r="D47" s="42" t="s">
        <v>73</v>
      </c>
      <c r="E47" s="43">
        <v>2003</v>
      </c>
      <c r="F47" s="15">
        <v>8</v>
      </c>
      <c r="G47" s="28"/>
      <c r="H47" s="42">
        <f t="shared" si="1"/>
        <v>19</v>
      </c>
    </row>
    <row r="48" spans="1:8" ht="15.75">
      <c r="A48" s="6">
        <v>20</v>
      </c>
      <c r="B48" s="40" t="s">
        <v>103</v>
      </c>
      <c r="C48" s="45" t="s">
        <v>36</v>
      </c>
      <c r="D48" s="42" t="s">
        <v>73</v>
      </c>
      <c r="E48" s="48">
        <v>2003</v>
      </c>
      <c r="F48" s="52">
        <v>8</v>
      </c>
      <c r="G48" s="28"/>
      <c r="H48" s="42">
        <f t="shared" si="1"/>
        <v>19</v>
      </c>
    </row>
    <row r="49" spans="1:8" ht="15.75">
      <c r="A49" s="6">
        <v>21</v>
      </c>
      <c r="B49" s="40" t="s">
        <v>78</v>
      </c>
      <c r="C49" s="41" t="s">
        <v>30</v>
      </c>
      <c r="D49" s="42" t="s">
        <v>73</v>
      </c>
      <c r="E49" s="43">
        <v>2003</v>
      </c>
      <c r="F49" s="15">
        <v>7.5</v>
      </c>
      <c r="G49" s="28"/>
      <c r="H49" s="42">
        <f t="shared" si="1"/>
        <v>21</v>
      </c>
    </row>
    <row r="50" spans="1:8" ht="15.75">
      <c r="A50" s="6">
        <v>22</v>
      </c>
      <c r="B50" s="40" t="s">
        <v>75</v>
      </c>
      <c r="C50" s="41" t="s">
        <v>29</v>
      </c>
      <c r="D50" s="42" t="s">
        <v>73</v>
      </c>
      <c r="E50" s="43">
        <v>2004</v>
      </c>
      <c r="F50" s="14">
        <v>7</v>
      </c>
      <c r="G50" s="28"/>
      <c r="H50" s="42">
        <f t="shared" si="1"/>
        <v>22</v>
      </c>
    </row>
    <row r="51" spans="1:8" ht="15.75">
      <c r="A51" s="6">
        <v>23</v>
      </c>
      <c r="B51" s="50" t="s">
        <v>105</v>
      </c>
      <c r="C51" s="46" t="s">
        <v>37</v>
      </c>
      <c r="D51" s="42" t="s">
        <v>73</v>
      </c>
      <c r="E51" s="43">
        <v>2004</v>
      </c>
      <c r="F51" s="15">
        <v>7</v>
      </c>
      <c r="G51" s="28"/>
      <c r="H51" s="42">
        <f t="shared" si="1"/>
        <v>22</v>
      </c>
    </row>
    <row r="52" spans="1:8" ht="15.75">
      <c r="A52" s="6">
        <v>24</v>
      </c>
      <c r="B52" s="40" t="s">
        <v>80</v>
      </c>
      <c r="C52" s="41" t="s">
        <v>30</v>
      </c>
      <c r="D52" s="42" t="s">
        <v>73</v>
      </c>
      <c r="E52" s="43">
        <v>2003</v>
      </c>
      <c r="F52" s="15">
        <v>6.5</v>
      </c>
      <c r="G52" s="28"/>
      <c r="H52" s="42">
        <f t="shared" si="1"/>
        <v>24</v>
      </c>
    </row>
    <row r="53" spans="1:8" ht="15.75">
      <c r="A53" s="6">
        <v>25</v>
      </c>
      <c r="B53" s="49" t="s">
        <v>88</v>
      </c>
      <c r="C53" s="40" t="s">
        <v>33</v>
      </c>
      <c r="D53" s="42" t="s">
        <v>73</v>
      </c>
      <c r="E53" s="43">
        <v>2006</v>
      </c>
      <c r="F53" s="15">
        <v>6.5</v>
      </c>
      <c r="G53" s="28"/>
      <c r="H53" s="42">
        <f t="shared" si="1"/>
        <v>24</v>
      </c>
    </row>
    <row r="54" spans="1:8" ht="15.75">
      <c r="A54" s="6">
        <v>26</v>
      </c>
      <c r="B54" s="40" t="s">
        <v>92</v>
      </c>
      <c r="C54" s="47" t="s">
        <v>34</v>
      </c>
      <c r="D54" s="42" t="s">
        <v>73</v>
      </c>
      <c r="E54" s="43">
        <v>2003</v>
      </c>
      <c r="F54" s="15">
        <v>6.5</v>
      </c>
      <c r="G54" s="28"/>
      <c r="H54" s="42">
        <f t="shared" si="1"/>
        <v>24</v>
      </c>
    </row>
    <row r="55" spans="1:8" ht="15.75">
      <c r="A55" s="6">
        <v>27</v>
      </c>
      <c r="B55" s="40" t="s">
        <v>95</v>
      </c>
      <c r="C55" s="40" t="s">
        <v>34</v>
      </c>
      <c r="D55" s="42" t="s">
        <v>73</v>
      </c>
      <c r="E55" s="43">
        <v>2003</v>
      </c>
      <c r="F55" s="15">
        <v>6</v>
      </c>
      <c r="G55" s="28"/>
      <c r="H55" s="42">
        <f t="shared" si="1"/>
        <v>27</v>
      </c>
    </row>
    <row r="56" spans="1:8" ht="15.75">
      <c r="A56" s="6">
        <v>28</v>
      </c>
      <c r="B56" s="40" t="s">
        <v>102</v>
      </c>
      <c r="C56" s="45" t="s">
        <v>36</v>
      </c>
      <c r="D56" s="42" t="s">
        <v>73</v>
      </c>
      <c r="E56" s="48">
        <v>2003</v>
      </c>
      <c r="F56" s="52">
        <v>5.5</v>
      </c>
      <c r="G56" s="28"/>
      <c r="H56" s="42">
        <f t="shared" si="1"/>
        <v>28</v>
      </c>
    </row>
    <row r="57" spans="1:8" ht="15.75">
      <c r="A57" s="6">
        <v>29</v>
      </c>
      <c r="B57" s="40" t="s">
        <v>84</v>
      </c>
      <c r="C57" s="41" t="s">
        <v>32</v>
      </c>
      <c r="D57" s="42" t="s">
        <v>73</v>
      </c>
      <c r="E57" s="43">
        <v>2003</v>
      </c>
      <c r="F57" s="15">
        <v>5</v>
      </c>
      <c r="G57" s="28"/>
      <c r="H57" s="42">
        <f t="shared" si="1"/>
        <v>29</v>
      </c>
    </row>
    <row r="58" spans="1:8" ht="15.75">
      <c r="A58" s="6">
        <v>30</v>
      </c>
      <c r="B58" s="40" t="s">
        <v>99</v>
      </c>
      <c r="C58" s="41" t="s">
        <v>35</v>
      </c>
      <c r="D58" s="42" t="s">
        <v>73</v>
      </c>
      <c r="E58" s="43">
        <v>2006</v>
      </c>
      <c r="F58" s="15">
        <v>5</v>
      </c>
      <c r="G58" s="28"/>
      <c r="H58" s="42">
        <f t="shared" si="1"/>
        <v>29</v>
      </c>
    </row>
    <row r="59" spans="1:8" ht="15.75">
      <c r="A59" s="6">
        <v>31</v>
      </c>
      <c r="B59" s="40" t="s">
        <v>89</v>
      </c>
      <c r="C59" s="40" t="s">
        <v>33</v>
      </c>
      <c r="D59" s="42" t="s">
        <v>73</v>
      </c>
      <c r="E59" s="43">
        <v>2003</v>
      </c>
      <c r="F59" s="15">
        <v>4</v>
      </c>
      <c r="G59" s="28"/>
      <c r="H59" s="42">
        <f t="shared" si="1"/>
        <v>31</v>
      </c>
    </row>
    <row r="60" spans="1:8" ht="15.75">
      <c r="A60" s="6">
        <v>32</v>
      </c>
      <c r="B60" s="40" t="s">
        <v>101</v>
      </c>
      <c r="C60" s="45" t="s">
        <v>36</v>
      </c>
      <c r="D60" s="42" t="s">
        <v>73</v>
      </c>
      <c r="E60" s="48">
        <v>2003</v>
      </c>
      <c r="F60" s="52">
        <v>3.5</v>
      </c>
      <c r="G60" s="28"/>
      <c r="H60" s="42">
        <f t="shared" si="1"/>
        <v>32</v>
      </c>
    </row>
    <row r="61" spans="1:8" ht="15.75">
      <c r="A61" s="6">
        <v>33</v>
      </c>
      <c r="B61" s="40" t="s">
        <v>111</v>
      </c>
      <c r="C61" s="45" t="s">
        <v>38</v>
      </c>
      <c r="D61" s="42" t="s">
        <v>73</v>
      </c>
      <c r="E61" s="43">
        <v>2004</v>
      </c>
      <c r="F61" s="14">
        <v>2</v>
      </c>
      <c r="G61" s="28"/>
      <c r="H61" s="42">
        <f t="shared" si="1"/>
        <v>33</v>
      </c>
    </row>
    <row r="62" spans="1:8" ht="15.75">
      <c r="A62" s="6">
        <v>34</v>
      </c>
      <c r="B62" s="40" t="s">
        <v>76</v>
      </c>
      <c r="C62" s="41" t="s">
        <v>29</v>
      </c>
      <c r="D62" s="42" t="s">
        <v>73</v>
      </c>
      <c r="E62" s="43">
        <v>2004</v>
      </c>
      <c r="F62" s="15">
        <v>1.5</v>
      </c>
      <c r="G62" s="28"/>
      <c r="H62" s="42">
        <f t="shared" si="1"/>
        <v>34</v>
      </c>
    </row>
    <row r="63" spans="1:8" ht="15.75">
      <c r="A63" s="6">
        <v>35</v>
      </c>
      <c r="B63" s="40" t="s">
        <v>85</v>
      </c>
      <c r="C63" s="41" t="s">
        <v>32</v>
      </c>
      <c r="D63" s="42" t="s">
        <v>73</v>
      </c>
      <c r="E63" s="43">
        <v>2004</v>
      </c>
      <c r="F63" s="15">
        <v>1</v>
      </c>
      <c r="G63" s="28"/>
      <c r="H63" s="42">
        <f t="shared" si="1"/>
        <v>35</v>
      </c>
    </row>
    <row r="64" spans="1:8" ht="15.75">
      <c r="A64" s="6">
        <v>36</v>
      </c>
      <c r="B64" s="40" t="s">
        <v>94</v>
      </c>
      <c r="C64" s="40" t="s">
        <v>34</v>
      </c>
      <c r="D64" s="42" t="s">
        <v>73</v>
      </c>
      <c r="E64" s="43">
        <v>2003</v>
      </c>
      <c r="F64" s="15">
        <v>1</v>
      </c>
      <c r="G64" s="28"/>
      <c r="H64" s="42">
        <f t="shared" si="1"/>
        <v>35</v>
      </c>
    </row>
    <row r="65" spans="1:8" ht="15.75">
      <c r="A65" s="6">
        <v>37</v>
      </c>
      <c r="B65" s="40" t="s">
        <v>74</v>
      </c>
      <c r="C65" s="41" t="s">
        <v>29</v>
      </c>
      <c r="D65" s="42" t="s">
        <v>73</v>
      </c>
      <c r="E65" s="43">
        <v>2006</v>
      </c>
      <c r="F65" s="15">
        <v>0.5</v>
      </c>
      <c r="G65" s="28"/>
      <c r="H65" s="42">
        <f t="shared" si="1"/>
        <v>37</v>
      </c>
    </row>
    <row r="66" spans="1:8" ht="15.75">
      <c r="A66" s="6">
        <v>38</v>
      </c>
      <c r="B66" s="40" t="s">
        <v>110</v>
      </c>
      <c r="C66" s="45" t="s">
        <v>38</v>
      </c>
      <c r="D66" s="42" t="s">
        <v>73</v>
      </c>
      <c r="E66" s="43">
        <v>2003</v>
      </c>
      <c r="F66" s="15">
        <v>0.5</v>
      </c>
      <c r="G66" s="28"/>
      <c r="H66" s="42">
        <f t="shared" si="1"/>
        <v>37</v>
      </c>
    </row>
    <row r="67" spans="1:8" ht="15.75">
      <c r="A67" s="6">
        <v>39</v>
      </c>
      <c r="B67" s="40" t="s">
        <v>86</v>
      </c>
      <c r="C67" s="41" t="s">
        <v>32</v>
      </c>
      <c r="D67" s="42" t="s">
        <v>73</v>
      </c>
      <c r="E67" s="43">
        <v>2005</v>
      </c>
      <c r="F67" s="15">
        <v>0</v>
      </c>
      <c r="G67" s="28"/>
      <c r="H67" s="42">
        <f t="shared" si="1"/>
        <v>39</v>
      </c>
    </row>
    <row r="68" spans="1:7" ht="15.75">
      <c r="A68" s="22"/>
      <c r="B68" s="20"/>
      <c r="C68" s="13"/>
      <c r="D68" s="11"/>
      <c r="E68" s="11"/>
      <c r="F68" s="21"/>
      <c r="G68" s="19"/>
    </row>
    <row r="69" spans="1:3" ht="15.75">
      <c r="A69" s="97" t="s">
        <v>10</v>
      </c>
      <c r="B69" s="97"/>
      <c r="C69" s="12" t="s">
        <v>23</v>
      </c>
    </row>
  </sheetData>
  <sheetProtection/>
  <mergeCells count="6">
    <mergeCell ref="A69:B69"/>
    <mergeCell ref="A2:G2"/>
    <mergeCell ref="A1:G1"/>
    <mergeCell ref="A3:G3"/>
    <mergeCell ref="A6:H6"/>
    <mergeCell ref="A28:H28"/>
  </mergeCells>
  <conditionalFormatting sqref="E57:E59">
    <cfRule type="containsBlanks" priority="9" dxfId="1" stopIfTrue="1">
      <formula>LEN(TRIM(E57))=0</formula>
    </cfRule>
    <cfRule type="cellIs" priority="10" dxfId="0" operator="equal" stopIfTrue="1">
      <formula>2000</formula>
    </cfRule>
  </conditionalFormatting>
  <conditionalFormatting sqref="E66:E67">
    <cfRule type="containsBlanks" priority="1" dxfId="1" stopIfTrue="1">
      <formula>LEN(TRIM(E66))=0</formula>
    </cfRule>
    <cfRule type="cellIs" priority="2" dxfId="0" operator="equal" stopIfTrue="1">
      <formula>2000</formula>
    </cfRule>
  </conditionalFormatting>
  <conditionalFormatting sqref="E7:E9 E11:E23">
    <cfRule type="containsBlanks" priority="23" dxfId="1" stopIfTrue="1">
      <formula>LEN(TRIM(E7))=0</formula>
    </cfRule>
    <cfRule type="cellIs" priority="24" dxfId="0" operator="equal" stopIfTrue="1">
      <formula>2000</formula>
    </cfRule>
  </conditionalFormatting>
  <conditionalFormatting sqref="E24">
    <cfRule type="containsBlanks" priority="21" dxfId="1" stopIfTrue="1">
      <formula>LEN(TRIM(E24))=0</formula>
    </cfRule>
    <cfRule type="cellIs" priority="22" dxfId="0" operator="equal" stopIfTrue="1">
      <formula>2000</formula>
    </cfRule>
  </conditionalFormatting>
  <conditionalFormatting sqref="E25:E26">
    <cfRule type="containsBlanks" priority="19" dxfId="1" stopIfTrue="1">
      <formula>LEN(TRIM(E25))=0</formula>
    </cfRule>
    <cfRule type="cellIs" priority="20" dxfId="0" operator="equal" stopIfTrue="1">
      <formula>2000</formula>
    </cfRule>
  </conditionalFormatting>
  <conditionalFormatting sqref="E27">
    <cfRule type="containsBlanks" priority="17" dxfId="1" stopIfTrue="1">
      <formula>LEN(TRIM(E27))=0</formula>
    </cfRule>
    <cfRule type="cellIs" priority="18" dxfId="0" operator="equal" stopIfTrue="1">
      <formula>2000</formula>
    </cfRule>
  </conditionalFormatting>
  <conditionalFormatting sqref="E10">
    <cfRule type="containsBlanks" priority="15" dxfId="1" stopIfTrue="1">
      <formula>LEN(TRIM(E10))=0</formula>
    </cfRule>
    <cfRule type="cellIs" priority="16" dxfId="0" operator="equal" stopIfTrue="1">
      <formula>2000</formula>
    </cfRule>
  </conditionalFormatting>
  <conditionalFormatting sqref="E29">
    <cfRule type="containsBlanks" priority="13" dxfId="1" stopIfTrue="1">
      <formula>LEN(TRIM(E29))=0</formula>
    </cfRule>
    <cfRule type="cellIs" priority="14" dxfId="0" operator="equal" stopIfTrue="1">
      <formula>2000</formula>
    </cfRule>
  </conditionalFormatting>
  <conditionalFormatting sqref="E30:E56">
    <cfRule type="containsBlanks" priority="11" dxfId="1" stopIfTrue="1">
      <formula>LEN(TRIM(E30))=0</formula>
    </cfRule>
    <cfRule type="cellIs" priority="12" dxfId="0" operator="equal" stopIfTrue="1">
      <formula>2000</formula>
    </cfRule>
  </conditionalFormatting>
  <conditionalFormatting sqref="E60:E63">
    <cfRule type="containsBlanks" priority="7" dxfId="1" stopIfTrue="1">
      <formula>LEN(TRIM(E60))=0</formula>
    </cfRule>
    <cfRule type="cellIs" priority="8" dxfId="0" operator="equal" stopIfTrue="1">
      <formula>2000</formula>
    </cfRule>
  </conditionalFormatting>
  <conditionalFormatting sqref="E62">
    <cfRule type="containsBlanks" priority="5" dxfId="1" stopIfTrue="1">
      <formula>LEN(TRIM(E62))=0</formula>
    </cfRule>
    <cfRule type="cellIs" priority="6" dxfId="0" operator="equal" stopIfTrue="1">
      <formula>2000</formula>
    </cfRule>
  </conditionalFormatting>
  <conditionalFormatting sqref="E64:E65">
    <cfRule type="containsBlanks" priority="3" dxfId="1" stopIfTrue="1">
      <formula>LEN(TRIM(E64))=0</formula>
    </cfRule>
    <cfRule type="cellIs" priority="4" dxfId="0" operator="equal" stopIfTrue="1">
      <formula>2000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67"/>
  <sheetViews>
    <sheetView zoomScalePageLayoutView="0" workbookViewId="0" topLeftCell="A73">
      <selection activeCell="K12" sqref="K12"/>
    </sheetView>
  </sheetViews>
  <sheetFormatPr defaultColWidth="9.140625" defaultRowHeight="12.75"/>
  <cols>
    <col min="1" max="1" width="4.57421875" style="0" customWidth="1"/>
    <col min="2" max="2" width="25.57421875" style="0" customWidth="1"/>
    <col min="3" max="3" width="37.8515625" style="0" customWidth="1"/>
    <col min="4" max="4" width="5.00390625" style="0" customWidth="1"/>
    <col min="5" max="5" width="10.28125" style="0" hidden="1" customWidth="1"/>
    <col min="6" max="6" width="10.28125" style="0" customWidth="1"/>
    <col min="7" max="7" width="12.8515625" style="0" customWidth="1"/>
  </cols>
  <sheetData>
    <row r="1" spans="1:7" ht="33.75" customHeight="1">
      <c r="A1" s="99" t="s">
        <v>25</v>
      </c>
      <c r="B1" s="99"/>
      <c r="C1" s="99"/>
      <c r="D1" s="99"/>
      <c r="E1" s="99"/>
      <c r="F1" s="99"/>
      <c r="G1" s="99"/>
    </row>
    <row r="2" spans="1:7" ht="15.75">
      <c r="A2" s="98" t="s">
        <v>15</v>
      </c>
      <c r="B2" s="98"/>
      <c r="C2" s="98"/>
      <c r="D2" s="98"/>
      <c r="E2" s="98"/>
      <c r="F2" s="98"/>
      <c r="G2" s="98"/>
    </row>
    <row r="3" spans="1:8" ht="18.75" customHeight="1">
      <c r="A3" s="98" t="s">
        <v>27</v>
      </c>
      <c r="B3" s="98"/>
      <c r="C3" s="98"/>
      <c r="D3" s="98"/>
      <c r="E3" s="98"/>
      <c r="F3" s="98"/>
      <c r="G3" s="98"/>
      <c r="H3" s="13"/>
    </row>
    <row r="4" ht="15.75">
      <c r="H4" s="13"/>
    </row>
    <row r="5" spans="1:8" ht="16.5" thickBot="1">
      <c r="A5" s="3" t="s">
        <v>0</v>
      </c>
      <c r="B5" s="3" t="s">
        <v>7</v>
      </c>
      <c r="C5" s="3" t="s">
        <v>1</v>
      </c>
      <c r="D5" s="3" t="s">
        <v>8</v>
      </c>
      <c r="E5" s="3" t="s">
        <v>6</v>
      </c>
      <c r="F5" s="3" t="s">
        <v>6</v>
      </c>
      <c r="G5" s="23" t="s">
        <v>113</v>
      </c>
      <c r="H5" s="3" t="s">
        <v>4</v>
      </c>
    </row>
    <row r="6" spans="1:8" ht="15.75">
      <c r="A6" s="17"/>
      <c r="B6" s="40" t="s">
        <v>66</v>
      </c>
      <c r="C6" s="46" t="s">
        <v>37</v>
      </c>
      <c r="D6" s="42" t="s">
        <v>51</v>
      </c>
      <c r="E6" s="15">
        <v>44</v>
      </c>
      <c r="F6" s="56">
        <v>4.4</v>
      </c>
      <c r="G6" s="107">
        <v>55.9</v>
      </c>
      <c r="H6" s="104">
        <v>1</v>
      </c>
    </row>
    <row r="7" spans="1:8" ht="15.75">
      <c r="A7" s="6"/>
      <c r="B7" s="40" t="s">
        <v>67</v>
      </c>
      <c r="C7" s="46" t="s">
        <v>37</v>
      </c>
      <c r="D7" s="42" t="s">
        <v>51</v>
      </c>
      <c r="E7" s="15">
        <v>45</v>
      </c>
      <c r="F7" s="56">
        <v>4.5</v>
      </c>
      <c r="G7" s="105"/>
      <c r="H7" s="105"/>
    </row>
    <row r="8" spans="1:8" ht="15.75">
      <c r="A8" s="6"/>
      <c r="B8" s="50" t="s">
        <v>104</v>
      </c>
      <c r="C8" s="46" t="s">
        <v>37</v>
      </c>
      <c r="D8" s="42" t="s">
        <v>73</v>
      </c>
      <c r="E8" s="15">
        <v>10</v>
      </c>
      <c r="F8" s="15">
        <v>10</v>
      </c>
      <c r="G8" s="105"/>
      <c r="H8" s="105"/>
    </row>
    <row r="9" spans="1:8" ht="15.75">
      <c r="A9" s="6"/>
      <c r="B9" s="50" t="s">
        <v>105</v>
      </c>
      <c r="C9" s="46" t="s">
        <v>37</v>
      </c>
      <c r="D9" s="42" t="s">
        <v>73</v>
      </c>
      <c r="E9" s="15">
        <v>7</v>
      </c>
      <c r="F9" s="15">
        <v>7</v>
      </c>
      <c r="G9" s="105"/>
      <c r="H9" s="105"/>
    </row>
    <row r="10" spans="1:8" ht="15.75">
      <c r="A10" s="6"/>
      <c r="B10" s="45" t="s">
        <v>106</v>
      </c>
      <c r="C10" s="46" t="s">
        <v>37</v>
      </c>
      <c r="D10" s="42" t="s">
        <v>73</v>
      </c>
      <c r="E10" s="14">
        <v>14</v>
      </c>
      <c r="F10" s="14">
        <v>14</v>
      </c>
      <c r="G10" s="105"/>
      <c r="H10" s="105"/>
    </row>
    <row r="11" spans="1:8" ht="16.5" thickBot="1">
      <c r="A11" s="24"/>
      <c r="B11" s="40" t="s">
        <v>107</v>
      </c>
      <c r="C11" s="46" t="s">
        <v>37</v>
      </c>
      <c r="D11" s="42" t="s">
        <v>73</v>
      </c>
      <c r="E11" s="15">
        <v>16</v>
      </c>
      <c r="F11" s="15">
        <v>16</v>
      </c>
      <c r="G11" s="106"/>
      <c r="H11" s="106"/>
    </row>
    <row r="12" spans="1:8" ht="15.75">
      <c r="A12" s="17"/>
      <c r="B12" s="45" t="s">
        <v>63</v>
      </c>
      <c r="C12" s="45" t="s">
        <v>35</v>
      </c>
      <c r="D12" s="42" t="s">
        <v>51</v>
      </c>
      <c r="E12" s="15">
        <v>23</v>
      </c>
      <c r="F12" s="56">
        <v>2.3000000000000003</v>
      </c>
      <c r="G12" s="107">
        <v>47.9</v>
      </c>
      <c r="H12" s="104">
        <v>2</v>
      </c>
    </row>
    <row r="13" spans="1:8" ht="15.75">
      <c r="A13" s="6"/>
      <c r="B13" s="45" t="s">
        <v>64</v>
      </c>
      <c r="C13" s="45" t="s">
        <v>35</v>
      </c>
      <c r="D13" s="42" t="s">
        <v>51</v>
      </c>
      <c r="E13" s="15">
        <v>36</v>
      </c>
      <c r="F13" s="56">
        <v>3.6</v>
      </c>
      <c r="G13" s="105"/>
      <c r="H13" s="105"/>
    </row>
    <row r="14" spans="1:8" ht="15.75">
      <c r="A14" s="6"/>
      <c r="B14" s="40" t="s">
        <v>96</v>
      </c>
      <c r="C14" s="41" t="s">
        <v>35</v>
      </c>
      <c r="D14" s="27" t="s">
        <v>73</v>
      </c>
      <c r="E14" s="15">
        <v>8.5</v>
      </c>
      <c r="F14" s="15">
        <v>8.5</v>
      </c>
      <c r="G14" s="105"/>
      <c r="H14" s="105"/>
    </row>
    <row r="15" spans="1:8" ht="15.75">
      <c r="A15" s="6"/>
      <c r="B15" s="40" t="s">
        <v>97</v>
      </c>
      <c r="C15" s="41" t="s">
        <v>35</v>
      </c>
      <c r="D15" s="27" t="s">
        <v>73</v>
      </c>
      <c r="E15" s="15">
        <v>11</v>
      </c>
      <c r="F15" s="15">
        <v>11</v>
      </c>
      <c r="G15" s="105"/>
      <c r="H15" s="105"/>
    </row>
    <row r="16" spans="1:8" ht="15.75">
      <c r="A16" s="6"/>
      <c r="B16" s="40" t="s">
        <v>98</v>
      </c>
      <c r="C16" s="41" t="s">
        <v>35</v>
      </c>
      <c r="D16" s="27" t="s">
        <v>73</v>
      </c>
      <c r="E16" s="15">
        <v>17.5</v>
      </c>
      <c r="F16" s="15">
        <v>17.5</v>
      </c>
      <c r="G16" s="105"/>
      <c r="H16" s="105"/>
    </row>
    <row r="17" spans="1:8" ht="16.5" thickBot="1">
      <c r="A17" s="24"/>
      <c r="B17" s="40" t="s">
        <v>99</v>
      </c>
      <c r="C17" s="41" t="s">
        <v>35</v>
      </c>
      <c r="D17" s="27" t="s">
        <v>73</v>
      </c>
      <c r="E17" s="15">
        <v>5</v>
      </c>
      <c r="F17" s="15">
        <v>5</v>
      </c>
      <c r="G17" s="106"/>
      <c r="H17" s="106"/>
    </row>
    <row r="18" spans="1:8" ht="15.75">
      <c r="A18" s="17"/>
      <c r="B18" s="40" t="s">
        <v>55</v>
      </c>
      <c r="C18" s="44" t="s">
        <v>31</v>
      </c>
      <c r="D18" s="27" t="s">
        <v>51</v>
      </c>
      <c r="E18" s="15">
        <v>47</v>
      </c>
      <c r="F18" s="56">
        <v>4.7</v>
      </c>
      <c r="G18" s="107">
        <v>46</v>
      </c>
      <c r="H18" s="104" t="s">
        <v>114</v>
      </c>
    </row>
    <row r="19" spans="1:8" ht="15.75">
      <c r="A19" s="6"/>
      <c r="B19" s="40" t="s">
        <v>56</v>
      </c>
      <c r="C19" s="44" t="s">
        <v>31</v>
      </c>
      <c r="D19" s="27" t="s">
        <v>51</v>
      </c>
      <c r="E19" s="15">
        <v>47</v>
      </c>
      <c r="F19" s="56">
        <v>4.7</v>
      </c>
      <c r="G19" s="105"/>
      <c r="H19" s="105"/>
    </row>
    <row r="20" spans="1:8" ht="15.75">
      <c r="A20" s="6"/>
      <c r="B20" s="40" t="s">
        <v>57</v>
      </c>
      <c r="C20" s="44" t="s">
        <v>31</v>
      </c>
      <c r="D20" s="27" t="s">
        <v>51</v>
      </c>
      <c r="E20" s="15">
        <v>31</v>
      </c>
      <c r="F20" s="56">
        <v>3.1</v>
      </c>
      <c r="G20" s="105"/>
      <c r="H20" s="105"/>
    </row>
    <row r="21" spans="1:8" ht="15.75">
      <c r="A21" s="6"/>
      <c r="B21" s="40" t="s">
        <v>81</v>
      </c>
      <c r="C21" s="40" t="s">
        <v>31</v>
      </c>
      <c r="D21" s="27" t="s">
        <v>73</v>
      </c>
      <c r="E21" s="15">
        <v>10</v>
      </c>
      <c r="F21" s="15">
        <v>10</v>
      </c>
      <c r="G21" s="105"/>
      <c r="H21" s="105"/>
    </row>
    <row r="22" spans="1:8" ht="15.75">
      <c r="A22" s="6"/>
      <c r="B22" s="40" t="s">
        <v>82</v>
      </c>
      <c r="C22" s="40" t="s">
        <v>31</v>
      </c>
      <c r="D22" s="27" t="s">
        <v>73</v>
      </c>
      <c r="E22" s="15">
        <v>13.5</v>
      </c>
      <c r="F22" s="15">
        <v>13.5</v>
      </c>
      <c r="G22" s="105"/>
      <c r="H22" s="105"/>
    </row>
    <row r="23" spans="1:8" ht="16.5" thickBot="1">
      <c r="A23" s="55"/>
      <c r="B23" s="40" t="s">
        <v>83</v>
      </c>
      <c r="C23" s="40" t="s">
        <v>31</v>
      </c>
      <c r="D23" s="27" t="s">
        <v>73</v>
      </c>
      <c r="E23" s="15">
        <v>10</v>
      </c>
      <c r="F23" s="15">
        <v>10</v>
      </c>
      <c r="G23" s="106"/>
      <c r="H23" s="106"/>
    </row>
    <row r="24" spans="1:8" ht="15.75">
      <c r="A24" s="17"/>
      <c r="B24" s="40" t="s">
        <v>53</v>
      </c>
      <c r="C24" s="41" t="s">
        <v>30</v>
      </c>
      <c r="D24" s="27" t="s">
        <v>51</v>
      </c>
      <c r="E24" s="15">
        <v>43</v>
      </c>
      <c r="F24" s="56">
        <v>4.3</v>
      </c>
      <c r="G24" s="107">
        <v>43.4</v>
      </c>
      <c r="H24" s="104">
        <v>3</v>
      </c>
    </row>
    <row r="25" spans="1:8" ht="15.75">
      <c r="A25" s="6"/>
      <c r="B25" s="40" t="s">
        <v>54</v>
      </c>
      <c r="C25" s="41" t="s">
        <v>30</v>
      </c>
      <c r="D25" s="27" t="s">
        <v>51</v>
      </c>
      <c r="E25" s="15">
        <v>41</v>
      </c>
      <c r="F25" s="56">
        <v>4.1000000000000005</v>
      </c>
      <c r="G25" s="105"/>
      <c r="H25" s="105"/>
    </row>
    <row r="26" spans="1:8" ht="15.75">
      <c r="A26" s="6"/>
      <c r="B26" s="40" t="s">
        <v>77</v>
      </c>
      <c r="C26" s="41" t="s">
        <v>30</v>
      </c>
      <c r="D26" s="27" t="s">
        <v>73</v>
      </c>
      <c r="E26" s="15">
        <v>13</v>
      </c>
      <c r="F26" s="15">
        <v>13</v>
      </c>
      <c r="G26" s="105"/>
      <c r="H26" s="105"/>
    </row>
    <row r="27" spans="1:8" ht="15.75">
      <c r="A27" s="6"/>
      <c r="B27" s="40" t="s">
        <v>78</v>
      </c>
      <c r="C27" s="41" t="s">
        <v>30</v>
      </c>
      <c r="D27" s="27" t="s">
        <v>73</v>
      </c>
      <c r="E27" s="15">
        <v>7.5</v>
      </c>
      <c r="F27" s="15">
        <v>7.5</v>
      </c>
      <c r="G27" s="105"/>
      <c r="H27" s="105"/>
    </row>
    <row r="28" spans="1:8" ht="15.75">
      <c r="A28" s="6"/>
      <c r="B28" s="40" t="s">
        <v>79</v>
      </c>
      <c r="C28" s="41" t="s">
        <v>30</v>
      </c>
      <c r="D28" s="27" t="s">
        <v>73</v>
      </c>
      <c r="E28" s="15">
        <v>8</v>
      </c>
      <c r="F28" s="15">
        <v>8</v>
      </c>
      <c r="G28" s="105"/>
      <c r="H28" s="105"/>
    </row>
    <row r="29" spans="1:8" ht="16.5" thickBot="1">
      <c r="A29" s="24"/>
      <c r="B29" s="40" t="s">
        <v>80</v>
      </c>
      <c r="C29" s="41" t="s">
        <v>30</v>
      </c>
      <c r="D29" s="27" t="s">
        <v>73</v>
      </c>
      <c r="E29" s="15">
        <v>6.5</v>
      </c>
      <c r="F29" s="15">
        <v>6.5</v>
      </c>
      <c r="G29" s="106"/>
      <c r="H29" s="106"/>
    </row>
    <row r="30" spans="1:8" ht="15.75">
      <c r="A30" s="17"/>
      <c r="B30" s="44" t="s">
        <v>60</v>
      </c>
      <c r="C30" s="40" t="s">
        <v>33</v>
      </c>
      <c r="D30" s="42" t="s">
        <v>51</v>
      </c>
      <c r="E30" s="15">
        <v>35</v>
      </c>
      <c r="F30" s="56">
        <v>3.5</v>
      </c>
      <c r="G30" s="107">
        <v>37.8</v>
      </c>
      <c r="H30" s="104">
        <v>4</v>
      </c>
    </row>
    <row r="31" spans="1:8" ht="15.75">
      <c r="A31" s="6"/>
      <c r="B31" s="40" t="s">
        <v>61</v>
      </c>
      <c r="C31" s="40" t="s">
        <v>33</v>
      </c>
      <c r="D31" s="42" t="s">
        <v>51</v>
      </c>
      <c r="E31" s="15">
        <v>38</v>
      </c>
      <c r="F31" s="56">
        <v>3.8000000000000003</v>
      </c>
      <c r="G31" s="105"/>
      <c r="H31" s="105"/>
    </row>
    <row r="32" spans="1:8" ht="15.75">
      <c r="A32" s="6"/>
      <c r="B32" s="49" t="s">
        <v>88</v>
      </c>
      <c r="C32" s="40" t="s">
        <v>33</v>
      </c>
      <c r="D32" s="42" t="s">
        <v>73</v>
      </c>
      <c r="E32" s="15">
        <v>6.5</v>
      </c>
      <c r="F32" s="15">
        <v>6.5</v>
      </c>
      <c r="G32" s="105"/>
      <c r="H32" s="105"/>
    </row>
    <row r="33" spans="1:8" ht="15.75">
      <c r="A33" s="6"/>
      <c r="B33" s="40" t="s">
        <v>89</v>
      </c>
      <c r="C33" s="40" t="s">
        <v>33</v>
      </c>
      <c r="D33" s="42" t="s">
        <v>73</v>
      </c>
      <c r="E33" s="15">
        <v>4</v>
      </c>
      <c r="F33" s="15">
        <v>4</v>
      </c>
      <c r="G33" s="105"/>
      <c r="H33" s="105"/>
    </row>
    <row r="34" spans="1:8" ht="15.75">
      <c r="A34" s="6"/>
      <c r="B34" s="40" t="s">
        <v>90</v>
      </c>
      <c r="C34" s="40" t="s">
        <v>33</v>
      </c>
      <c r="D34" s="42" t="s">
        <v>73</v>
      </c>
      <c r="E34" s="15">
        <v>10</v>
      </c>
      <c r="F34" s="15">
        <v>10</v>
      </c>
      <c r="G34" s="105"/>
      <c r="H34" s="105"/>
    </row>
    <row r="35" spans="1:8" ht="16.5" thickBot="1">
      <c r="A35" s="24"/>
      <c r="B35" s="40" t="s">
        <v>91</v>
      </c>
      <c r="C35" s="40" t="s">
        <v>33</v>
      </c>
      <c r="D35" s="27" t="s">
        <v>73</v>
      </c>
      <c r="E35" s="15">
        <v>10</v>
      </c>
      <c r="F35" s="15">
        <v>10</v>
      </c>
      <c r="G35" s="106"/>
      <c r="H35" s="106"/>
    </row>
    <row r="36" spans="1:8" ht="15.75">
      <c r="A36" s="17"/>
      <c r="B36" s="45" t="s">
        <v>65</v>
      </c>
      <c r="C36" s="45" t="s">
        <v>36</v>
      </c>
      <c r="D36" s="42" t="s">
        <v>51</v>
      </c>
      <c r="E36" s="15">
        <v>57</v>
      </c>
      <c r="F36" s="56">
        <v>5.7</v>
      </c>
      <c r="G36" s="107">
        <v>37.6</v>
      </c>
      <c r="H36" s="104">
        <v>5</v>
      </c>
    </row>
    <row r="37" spans="1:8" ht="15.75">
      <c r="A37" s="6"/>
      <c r="B37" s="40" t="s">
        <v>71</v>
      </c>
      <c r="C37" s="45" t="s">
        <v>36</v>
      </c>
      <c r="D37" s="27" t="s">
        <v>51</v>
      </c>
      <c r="E37" s="15">
        <v>44</v>
      </c>
      <c r="F37" s="56">
        <v>4.4</v>
      </c>
      <c r="G37" s="105"/>
      <c r="H37" s="105"/>
    </row>
    <row r="38" spans="1:8" ht="15.75">
      <c r="A38" s="6"/>
      <c r="B38" s="45" t="s">
        <v>100</v>
      </c>
      <c r="C38" s="45" t="s">
        <v>36</v>
      </c>
      <c r="D38" s="42" t="s">
        <v>73</v>
      </c>
      <c r="E38" s="15">
        <v>10.5</v>
      </c>
      <c r="F38" s="15">
        <v>10.5</v>
      </c>
      <c r="G38" s="105"/>
      <c r="H38" s="105"/>
    </row>
    <row r="39" spans="1:8" ht="15.75">
      <c r="A39" s="6"/>
      <c r="B39" s="40" t="s">
        <v>101</v>
      </c>
      <c r="C39" s="45" t="s">
        <v>36</v>
      </c>
      <c r="D39" s="27" t="s">
        <v>73</v>
      </c>
      <c r="E39" s="52">
        <v>3.5</v>
      </c>
      <c r="F39" s="52">
        <v>3.5</v>
      </c>
      <c r="G39" s="105"/>
      <c r="H39" s="105"/>
    </row>
    <row r="40" spans="1:8" ht="15.75">
      <c r="A40" s="6"/>
      <c r="B40" s="40" t="s">
        <v>102</v>
      </c>
      <c r="C40" s="45" t="s">
        <v>36</v>
      </c>
      <c r="D40" s="27" t="s">
        <v>73</v>
      </c>
      <c r="E40" s="52">
        <v>5.5</v>
      </c>
      <c r="F40" s="52">
        <v>5.5</v>
      </c>
      <c r="G40" s="105"/>
      <c r="H40" s="105"/>
    </row>
    <row r="41" spans="1:8" ht="16.5" thickBot="1">
      <c r="A41" s="24"/>
      <c r="B41" s="40" t="s">
        <v>103</v>
      </c>
      <c r="C41" s="45" t="s">
        <v>36</v>
      </c>
      <c r="D41" s="27" t="s">
        <v>73</v>
      </c>
      <c r="E41" s="52">
        <v>8</v>
      </c>
      <c r="F41" s="52">
        <v>8</v>
      </c>
      <c r="G41" s="106"/>
      <c r="H41" s="106"/>
    </row>
    <row r="42" spans="1:8" ht="15.75">
      <c r="A42" s="17"/>
      <c r="B42" s="40" t="s">
        <v>112</v>
      </c>
      <c r="C42" s="40" t="s">
        <v>34</v>
      </c>
      <c r="D42" s="42" t="s">
        <v>51</v>
      </c>
      <c r="E42" s="15">
        <v>43</v>
      </c>
      <c r="F42" s="56">
        <v>4.3</v>
      </c>
      <c r="G42" s="107">
        <v>33.9</v>
      </c>
      <c r="H42" s="104">
        <v>6</v>
      </c>
    </row>
    <row r="43" spans="1:8" ht="17.25" customHeight="1">
      <c r="A43" s="6"/>
      <c r="B43" s="40" t="s">
        <v>62</v>
      </c>
      <c r="C43" s="40" t="s">
        <v>34</v>
      </c>
      <c r="D43" s="42" t="s">
        <v>51</v>
      </c>
      <c r="E43" s="15">
        <v>36</v>
      </c>
      <c r="F43" s="56">
        <v>3.6</v>
      </c>
      <c r="G43" s="105"/>
      <c r="H43" s="105"/>
    </row>
    <row r="44" spans="1:8" ht="15.75">
      <c r="A44" s="6"/>
      <c r="B44" s="40" t="s">
        <v>92</v>
      </c>
      <c r="C44" s="47" t="s">
        <v>34</v>
      </c>
      <c r="D44" s="42" t="s">
        <v>73</v>
      </c>
      <c r="E44" s="15">
        <v>6.5</v>
      </c>
      <c r="F44" s="15">
        <v>6.5</v>
      </c>
      <c r="G44" s="105"/>
      <c r="H44" s="105"/>
    </row>
    <row r="45" spans="1:8" ht="15.75">
      <c r="A45" s="6"/>
      <c r="B45" s="40" t="s">
        <v>93</v>
      </c>
      <c r="C45" s="47" t="s">
        <v>34</v>
      </c>
      <c r="D45" s="42" t="s">
        <v>73</v>
      </c>
      <c r="E45" s="15">
        <v>12.5</v>
      </c>
      <c r="F45" s="15">
        <v>12.5</v>
      </c>
      <c r="G45" s="105"/>
      <c r="H45" s="105"/>
    </row>
    <row r="46" spans="1:8" ht="15.75">
      <c r="A46" s="6"/>
      <c r="B46" s="40" t="s">
        <v>94</v>
      </c>
      <c r="C46" s="40" t="s">
        <v>34</v>
      </c>
      <c r="D46" s="27" t="s">
        <v>73</v>
      </c>
      <c r="E46" s="15">
        <v>1</v>
      </c>
      <c r="F46" s="15">
        <v>1</v>
      </c>
      <c r="G46" s="105"/>
      <c r="H46" s="105"/>
    </row>
    <row r="47" spans="1:8" ht="16.5" thickBot="1">
      <c r="A47" s="24"/>
      <c r="B47" s="40" t="s">
        <v>95</v>
      </c>
      <c r="C47" s="40" t="s">
        <v>34</v>
      </c>
      <c r="D47" s="27" t="s">
        <v>73</v>
      </c>
      <c r="E47" s="15">
        <v>6</v>
      </c>
      <c r="F47" s="15">
        <v>6</v>
      </c>
      <c r="G47" s="106"/>
      <c r="H47" s="106"/>
    </row>
    <row r="48" spans="1:8" ht="15.75">
      <c r="A48" s="17"/>
      <c r="B48" s="40" t="s">
        <v>50</v>
      </c>
      <c r="C48" s="41" t="s">
        <v>29</v>
      </c>
      <c r="D48" s="42" t="s">
        <v>51</v>
      </c>
      <c r="E48" s="15">
        <v>46</v>
      </c>
      <c r="F48" s="56">
        <v>4.6000000000000005</v>
      </c>
      <c r="G48" s="107">
        <v>27.5</v>
      </c>
      <c r="H48" s="104">
        <v>7</v>
      </c>
    </row>
    <row r="49" spans="1:8" ht="15.75">
      <c r="A49" s="6"/>
      <c r="B49" s="40" t="s">
        <v>52</v>
      </c>
      <c r="C49" s="41" t="s">
        <v>29</v>
      </c>
      <c r="D49" s="27" t="s">
        <v>51</v>
      </c>
      <c r="E49" s="15">
        <v>49</v>
      </c>
      <c r="F49" s="56">
        <v>4.9</v>
      </c>
      <c r="G49" s="105"/>
      <c r="H49" s="105"/>
    </row>
    <row r="50" spans="1:8" ht="15.75">
      <c r="A50" s="6"/>
      <c r="B50" s="40" t="s">
        <v>72</v>
      </c>
      <c r="C50" s="41" t="s">
        <v>29</v>
      </c>
      <c r="D50" s="42" t="s">
        <v>73</v>
      </c>
      <c r="E50" s="15">
        <v>9</v>
      </c>
      <c r="F50" s="15">
        <v>9</v>
      </c>
      <c r="G50" s="105"/>
      <c r="H50" s="105"/>
    </row>
    <row r="51" spans="1:8" ht="15.75">
      <c r="A51" s="6"/>
      <c r="B51" s="40" t="s">
        <v>74</v>
      </c>
      <c r="C51" s="41" t="s">
        <v>29</v>
      </c>
      <c r="D51" s="27" t="s">
        <v>73</v>
      </c>
      <c r="E51" s="15">
        <v>0.5</v>
      </c>
      <c r="F51" s="15">
        <v>0.5</v>
      </c>
      <c r="G51" s="105"/>
      <c r="H51" s="105"/>
    </row>
    <row r="52" spans="1:8" ht="15.75">
      <c r="A52" s="6"/>
      <c r="B52" s="40" t="s">
        <v>75</v>
      </c>
      <c r="C52" s="41" t="s">
        <v>29</v>
      </c>
      <c r="D52" s="27" t="s">
        <v>73</v>
      </c>
      <c r="E52" s="14">
        <v>7</v>
      </c>
      <c r="F52" s="14">
        <v>7</v>
      </c>
      <c r="G52" s="105"/>
      <c r="H52" s="105"/>
    </row>
    <row r="53" spans="1:8" ht="16.5" thickBot="1">
      <c r="A53" s="24"/>
      <c r="B53" s="40" t="s">
        <v>76</v>
      </c>
      <c r="C53" s="41" t="s">
        <v>29</v>
      </c>
      <c r="D53" s="27" t="s">
        <v>73</v>
      </c>
      <c r="E53" s="15">
        <v>1.5</v>
      </c>
      <c r="F53" s="15">
        <v>1.5</v>
      </c>
      <c r="G53" s="106"/>
      <c r="H53" s="106"/>
    </row>
    <row r="54" spans="1:8" ht="15.75">
      <c r="A54" s="17"/>
      <c r="B54" s="40" t="s">
        <v>68</v>
      </c>
      <c r="C54" s="45" t="s">
        <v>38</v>
      </c>
      <c r="D54" s="42" t="s">
        <v>51</v>
      </c>
      <c r="E54" s="15">
        <v>26</v>
      </c>
      <c r="F54" s="56">
        <v>2.6</v>
      </c>
      <c r="G54" s="107">
        <v>26.4</v>
      </c>
      <c r="H54" s="104">
        <v>8</v>
      </c>
    </row>
    <row r="55" spans="1:8" ht="15.75">
      <c r="A55" s="6"/>
      <c r="B55" s="40" t="s">
        <v>69</v>
      </c>
      <c r="C55" s="45" t="s">
        <v>38</v>
      </c>
      <c r="D55" s="27" t="s">
        <v>51</v>
      </c>
      <c r="E55" s="15">
        <v>23</v>
      </c>
      <c r="F55" s="56">
        <v>2.3000000000000003</v>
      </c>
      <c r="G55" s="105"/>
      <c r="H55" s="105"/>
    </row>
    <row r="56" spans="1:8" ht="15.75">
      <c r="A56" s="6"/>
      <c r="B56" s="51" t="s">
        <v>108</v>
      </c>
      <c r="C56" s="45" t="s">
        <v>38</v>
      </c>
      <c r="D56" s="42" t="s">
        <v>73</v>
      </c>
      <c r="E56" s="14">
        <v>10</v>
      </c>
      <c r="F56" s="14">
        <v>10</v>
      </c>
      <c r="G56" s="105"/>
      <c r="H56" s="105"/>
    </row>
    <row r="57" spans="1:8" ht="15.75">
      <c r="A57" s="6"/>
      <c r="B57" s="40" t="s">
        <v>109</v>
      </c>
      <c r="C57" s="45" t="s">
        <v>38</v>
      </c>
      <c r="D57" s="42" t="s">
        <v>73</v>
      </c>
      <c r="E57" s="14">
        <v>9</v>
      </c>
      <c r="F57" s="14">
        <v>9</v>
      </c>
      <c r="G57" s="105"/>
      <c r="H57" s="105"/>
    </row>
    <row r="58" spans="1:8" ht="15.75">
      <c r="A58" s="6"/>
      <c r="B58" s="40" t="s">
        <v>110</v>
      </c>
      <c r="C58" s="45" t="s">
        <v>38</v>
      </c>
      <c r="D58" s="27" t="s">
        <v>73</v>
      </c>
      <c r="E58" s="15">
        <v>0.5</v>
      </c>
      <c r="F58" s="15">
        <v>0.5</v>
      </c>
      <c r="G58" s="105"/>
      <c r="H58" s="105"/>
    </row>
    <row r="59" spans="1:8" ht="16.5" thickBot="1">
      <c r="A59" s="24"/>
      <c r="B59" s="40" t="s">
        <v>111</v>
      </c>
      <c r="C59" s="45" t="s">
        <v>38</v>
      </c>
      <c r="D59" s="27" t="s">
        <v>73</v>
      </c>
      <c r="E59" s="14">
        <v>2</v>
      </c>
      <c r="F59" s="14">
        <v>2</v>
      </c>
      <c r="G59" s="106"/>
      <c r="H59" s="106"/>
    </row>
    <row r="60" spans="1:8" ht="15.75">
      <c r="A60" s="6"/>
      <c r="B60" s="40" t="s">
        <v>58</v>
      </c>
      <c r="C60" s="41" t="s">
        <v>32</v>
      </c>
      <c r="D60" s="27" t="s">
        <v>51</v>
      </c>
      <c r="E60" s="15">
        <v>35</v>
      </c>
      <c r="F60" s="56">
        <v>3.5</v>
      </c>
      <c r="G60" s="107">
        <v>25</v>
      </c>
      <c r="H60" s="104">
        <v>9</v>
      </c>
    </row>
    <row r="61" spans="1:8" ht="15.75">
      <c r="A61" s="6"/>
      <c r="B61" s="40" t="s">
        <v>59</v>
      </c>
      <c r="C61" s="41" t="s">
        <v>32</v>
      </c>
      <c r="D61" s="27" t="s">
        <v>51</v>
      </c>
      <c r="E61" s="15">
        <v>45</v>
      </c>
      <c r="F61" s="56">
        <v>4.5</v>
      </c>
      <c r="G61" s="105"/>
      <c r="H61" s="105"/>
    </row>
    <row r="62" spans="1:8" ht="15.75">
      <c r="A62" s="6"/>
      <c r="B62" s="40" t="s">
        <v>84</v>
      </c>
      <c r="C62" s="41" t="s">
        <v>32</v>
      </c>
      <c r="D62" s="27" t="s">
        <v>73</v>
      </c>
      <c r="E62" s="15">
        <v>5</v>
      </c>
      <c r="F62" s="15">
        <v>5</v>
      </c>
      <c r="G62" s="105"/>
      <c r="H62" s="105"/>
    </row>
    <row r="63" spans="1:8" ht="15.75">
      <c r="A63" s="6"/>
      <c r="B63" s="40" t="s">
        <v>85</v>
      </c>
      <c r="C63" s="41" t="s">
        <v>32</v>
      </c>
      <c r="D63" s="27" t="s">
        <v>73</v>
      </c>
      <c r="E63" s="15">
        <v>1</v>
      </c>
      <c r="F63" s="15">
        <v>1</v>
      </c>
      <c r="G63" s="105"/>
      <c r="H63" s="105"/>
    </row>
    <row r="64" spans="1:8" ht="16.5" customHeight="1">
      <c r="A64" s="6"/>
      <c r="B64" s="40" t="s">
        <v>86</v>
      </c>
      <c r="C64" s="41" t="s">
        <v>32</v>
      </c>
      <c r="D64" s="27" t="s">
        <v>73</v>
      </c>
      <c r="E64" s="15">
        <v>0</v>
      </c>
      <c r="F64" s="15">
        <v>0</v>
      </c>
      <c r="G64" s="105"/>
      <c r="H64" s="105"/>
    </row>
    <row r="65" spans="1:8" ht="16.5" thickBot="1">
      <c r="A65" s="24"/>
      <c r="B65" s="40" t="s">
        <v>87</v>
      </c>
      <c r="C65" s="41" t="s">
        <v>32</v>
      </c>
      <c r="D65" s="27" t="s">
        <v>73</v>
      </c>
      <c r="E65" s="15">
        <v>11</v>
      </c>
      <c r="F65" s="15">
        <v>11</v>
      </c>
      <c r="G65" s="106"/>
      <c r="H65" s="106"/>
    </row>
    <row r="67" spans="1:3" ht="15.75">
      <c r="A67" s="97" t="s">
        <v>10</v>
      </c>
      <c r="B67" s="97"/>
      <c r="C67" s="12" t="s">
        <v>23</v>
      </c>
    </row>
  </sheetData>
  <sheetProtection/>
  <mergeCells count="24">
    <mergeCell ref="A1:G1"/>
    <mergeCell ref="A2:G2"/>
    <mergeCell ref="A3:G3"/>
    <mergeCell ref="H60:H65"/>
    <mergeCell ref="H42:H47"/>
    <mergeCell ref="G54:G59"/>
    <mergeCell ref="H30:H35"/>
    <mergeCell ref="G60:G65"/>
    <mergeCell ref="G42:G47"/>
    <mergeCell ref="G48:G53"/>
    <mergeCell ref="H54:H59"/>
    <mergeCell ref="H36:H41"/>
    <mergeCell ref="H48:H53"/>
    <mergeCell ref="H24:H29"/>
    <mergeCell ref="A67:B67"/>
    <mergeCell ref="G18:G23"/>
    <mergeCell ref="H6:H11"/>
    <mergeCell ref="G12:G17"/>
    <mergeCell ref="G36:G41"/>
    <mergeCell ref="G6:G11"/>
    <mergeCell ref="G24:G29"/>
    <mergeCell ref="H18:H23"/>
    <mergeCell ref="H12:H17"/>
    <mergeCell ref="G30:G35"/>
  </mergeCells>
  <printOptions/>
  <pageMargins left="0.35433070866141736" right="0.35433070866141736" top="0.1968503937007874" bottom="0.1968503937007874" header="0.5118110236220472" footer="0.5118110236220472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X2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00390625" style="0" customWidth="1"/>
    <col min="2" max="2" width="34.8515625" style="0" customWidth="1"/>
    <col min="3" max="3" width="11.421875" style="25" customWidth="1"/>
    <col min="4" max="4" width="9.28125" style="73" customWidth="1"/>
    <col min="5" max="5" width="12.57421875" style="73" customWidth="1"/>
    <col min="6" max="6" width="10.00390625" style="73" customWidth="1"/>
    <col min="7" max="21" width="5.57421875" style="73" customWidth="1"/>
    <col min="22" max="22" width="9.421875" style="0" customWidth="1"/>
    <col min="23" max="23" width="7.8515625" style="0" customWidth="1"/>
    <col min="24" max="24" width="8.28125" style="0" hidden="1" customWidth="1"/>
  </cols>
  <sheetData>
    <row r="1" spans="1:23" ht="31.5" customHeight="1">
      <c r="A1" s="111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25.5" customHeight="1">
      <c r="A2" s="98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15.75" customHeight="1">
      <c r="A3" s="63"/>
      <c r="B3" s="12" t="s">
        <v>28</v>
      </c>
      <c r="C3" s="6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3"/>
      <c r="W3" s="63"/>
    </row>
    <row r="4" spans="1:23" ht="32.25" customHeight="1" hidden="1">
      <c r="A4" s="112" t="s">
        <v>122</v>
      </c>
      <c r="B4" s="112"/>
      <c r="C4" s="112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3"/>
      <c r="W4" s="63"/>
    </row>
    <row r="5" spans="1:24" ht="13.5" customHeight="1">
      <c r="A5" s="107" t="s">
        <v>0</v>
      </c>
      <c r="B5" s="107" t="s">
        <v>1</v>
      </c>
      <c r="C5" s="109" t="s">
        <v>138</v>
      </c>
      <c r="D5" s="109" t="s">
        <v>20</v>
      </c>
      <c r="E5" s="109" t="s">
        <v>137</v>
      </c>
      <c r="F5" s="109" t="s">
        <v>21</v>
      </c>
      <c r="G5" s="94" t="s">
        <v>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95"/>
      <c r="V5" s="114" t="s">
        <v>47</v>
      </c>
      <c r="W5" s="116" t="s">
        <v>4</v>
      </c>
      <c r="X5" s="62" t="s">
        <v>39</v>
      </c>
    </row>
    <row r="6" spans="1:24" ht="53.25" customHeight="1">
      <c r="A6" s="108"/>
      <c r="B6" s="108"/>
      <c r="C6" s="110"/>
      <c r="D6" s="110"/>
      <c r="E6" s="110"/>
      <c r="F6" s="110"/>
      <c r="G6" s="64" t="s">
        <v>123</v>
      </c>
      <c r="H6" s="64" t="s">
        <v>124</v>
      </c>
      <c r="I6" s="64" t="s">
        <v>125</v>
      </c>
      <c r="J6" s="64" t="s">
        <v>136</v>
      </c>
      <c r="K6" s="64" t="s">
        <v>126</v>
      </c>
      <c r="L6" s="64" t="s">
        <v>127</v>
      </c>
      <c r="M6" s="64" t="s">
        <v>153</v>
      </c>
      <c r="N6" s="64" t="s">
        <v>128</v>
      </c>
      <c r="O6" s="64" t="s">
        <v>129</v>
      </c>
      <c r="P6" s="64" t="s">
        <v>130</v>
      </c>
      <c r="Q6" s="64" t="s">
        <v>131</v>
      </c>
      <c r="R6" s="64" t="s">
        <v>132</v>
      </c>
      <c r="S6" s="64" t="s">
        <v>133</v>
      </c>
      <c r="T6" s="64" t="s">
        <v>134</v>
      </c>
      <c r="U6" s="64" t="s">
        <v>135</v>
      </c>
      <c r="V6" s="115"/>
      <c r="W6" s="117"/>
      <c r="X6" s="62"/>
    </row>
    <row r="7" spans="1:24" ht="21.75" customHeight="1">
      <c r="A7" s="16">
        <v>1</v>
      </c>
      <c r="B7" s="4" t="s">
        <v>34</v>
      </c>
      <c r="C7" s="59">
        <v>0.041666666666666664</v>
      </c>
      <c r="D7" s="59">
        <v>0.02119212962962963</v>
      </c>
      <c r="E7" s="59">
        <v>0.20972222222222223</v>
      </c>
      <c r="F7" s="70">
        <f aca="true" t="shared" si="0" ref="F7:F16">E7-D7-C7</f>
        <v>0.14686342592592594</v>
      </c>
      <c r="G7" s="2">
        <v>0</v>
      </c>
      <c r="H7" s="2">
        <v>3</v>
      </c>
      <c r="I7" s="2">
        <v>4</v>
      </c>
      <c r="J7" s="2">
        <v>0</v>
      </c>
      <c r="K7" s="2">
        <v>5.5</v>
      </c>
      <c r="L7" s="2">
        <v>0</v>
      </c>
      <c r="M7" s="2">
        <v>3</v>
      </c>
      <c r="N7" s="2">
        <v>4</v>
      </c>
      <c r="O7" s="2">
        <v>0</v>
      </c>
      <c r="P7" s="2">
        <v>6</v>
      </c>
      <c r="Q7" s="2">
        <v>0</v>
      </c>
      <c r="R7" s="2">
        <v>8</v>
      </c>
      <c r="S7" s="2">
        <v>0</v>
      </c>
      <c r="T7" s="2">
        <v>0</v>
      </c>
      <c r="U7" s="2">
        <v>0</v>
      </c>
      <c r="V7" s="2">
        <f aca="true" t="shared" si="1" ref="V7:V13">G7+H7+I7+J7+L7+M7+N7+O7+P7+Q7+R7+S7+T7+U7-K7</f>
        <v>22.5</v>
      </c>
      <c r="W7" s="2">
        <v>1</v>
      </c>
      <c r="X7" s="26"/>
    </row>
    <row r="8" spans="1:24" ht="21.75" customHeight="1">
      <c r="A8" s="16">
        <v>2</v>
      </c>
      <c r="B8" s="4" t="s">
        <v>33</v>
      </c>
      <c r="C8" s="59">
        <v>0.09375</v>
      </c>
      <c r="D8" s="70">
        <v>0.04679398148148148</v>
      </c>
      <c r="E8" s="70">
        <v>0.28011574074074075</v>
      </c>
      <c r="F8" s="70">
        <f t="shared" si="0"/>
        <v>0.13957175925925927</v>
      </c>
      <c r="G8" s="74">
        <v>0</v>
      </c>
      <c r="H8" s="74">
        <v>5</v>
      </c>
      <c r="I8" s="74">
        <v>0</v>
      </c>
      <c r="J8" s="74">
        <v>0</v>
      </c>
      <c r="K8" s="74">
        <v>9</v>
      </c>
      <c r="L8" s="74">
        <v>0</v>
      </c>
      <c r="M8" s="74">
        <v>15</v>
      </c>
      <c r="N8" s="74">
        <v>14</v>
      </c>
      <c r="O8" s="74">
        <v>0</v>
      </c>
      <c r="P8" s="74">
        <v>0</v>
      </c>
      <c r="Q8" s="74">
        <v>0</v>
      </c>
      <c r="R8" s="74">
        <v>2</v>
      </c>
      <c r="S8" s="74">
        <v>0</v>
      </c>
      <c r="T8" s="74">
        <v>0</v>
      </c>
      <c r="U8" s="74">
        <v>0</v>
      </c>
      <c r="V8" s="2">
        <f t="shared" si="1"/>
        <v>27</v>
      </c>
      <c r="W8" s="8">
        <v>2</v>
      </c>
      <c r="X8" s="26"/>
    </row>
    <row r="9" spans="1:24" ht="21.75" customHeight="1">
      <c r="A9" s="16">
        <v>3</v>
      </c>
      <c r="B9" s="4" t="s">
        <v>40</v>
      </c>
      <c r="C9" s="59">
        <v>0</v>
      </c>
      <c r="D9" s="59">
        <v>0.0020833333333333333</v>
      </c>
      <c r="E9" s="59">
        <v>0.13133101851851853</v>
      </c>
      <c r="F9" s="70">
        <f t="shared" si="0"/>
        <v>0.1292476851851852</v>
      </c>
      <c r="G9" s="66">
        <v>0</v>
      </c>
      <c r="H9" s="2">
        <v>10</v>
      </c>
      <c r="I9" s="2">
        <v>0</v>
      </c>
      <c r="J9" s="2">
        <v>0</v>
      </c>
      <c r="K9" s="2">
        <v>8.5</v>
      </c>
      <c r="L9" s="2">
        <v>0</v>
      </c>
      <c r="M9" s="2">
        <v>0</v>
      </c>
      <c r="N9" s="2">
        <v>12</v>
      </c>
      <c r="O9" s="2">
        <v>0</v>
      </c>
      <c r="P9" s="2">
        <v>6</v>
      </c>
      <c r="Q9" s="2">
        <v>0</v>
      </c>
      <c r="R9" s="2">
        <v>8</v>
      </c>
      <c r="S9" s="2">
        <v>0</v>
      </c>
      <c r="T9" s="2">
        <v>0</v>
      </c>
      <c r="U9" s="2">
        <v>0</v>
      </c>
      <c r="V9" s="2">
        <f t="shared" si="1"/>
        <v>27.5</v>
      </c>
      <c r="W9" s="2">
        <v>3</v>
      </c>
      <c r="X9" s="26"/>
    </row>
    <row r="10" spans="1:24" ht="21.75" customHeight="1">
      <c r="A10" s="16">
        <v>4</v>
      </c>
      <c r="B10" s="4" t="s">
        <v>37</v>
      </c>
      <c r="C10" s="59">
        <v>0.010416666666666666</v>
      </c>
      <c r="D10" s="59">
        <v>0.025277777777777777</v>
      </c>
      <c r="E10" s="59">
        <v>0.18310185185185188</v>
      </c>
      <c r="F10" s="70">
        <f t="shared" si="0"/>
        <v>0.14740740740740743</v>
      </c>
      <c r="G10" s="2">
        <v>20</v>
      </c>
      <c r="H10" s="2">
        <v>0</v>
      </c>
      <c r="I10" s="2">
        <v>0</v>
      </c>
      <c r="J10" s="2">
        <v>5</v>
      </c>
      <c r="K10" s="2">
        <v>10</v>
      </c>
      <c r="L10" s="2">
        <v>0</v>
      </c>
      <c r="M10" s="2">
        <v>4</v>
      </c>
      <c r="N10" s="2">
        <v>16</v>
      </c>
      <c r="O10" s="2">
        <v>0</v>
      </c>
      <c r="P10" s="2">
        <v>3</v>
      </c>
      <c r="Q10" s="2">
        <v>0</v>
      </c>
      <c r="R10" s="2">
        <v>6</v>
      </c>
      <c r="S10" s="2">
        <v>0</v>
      </c>
      <c r="T10" s="2">
        <v>10</v>
      </c>
      <c r="U10" s="2">
        <v>0</v>
      </c>
      <c r="V10" s="2">
        <f t="shared" si="1"/>
        <v>54</v>
      </c>
      <c r="W10" s="2">
        <v>4</v>
      </c>
      <c r="X10" s="26"/>
    </row>
    <row r="11" spans="1:24" ht="21.75" customHeight="1">
      <c r="A11" s="16">
        <v>5</v>
      </c>
      <c r="B11" s="4" t="s">
        <v>38</v>
      </c>
      <c r="C11" s="59">
        <v>0.07291666666666666</v>
      </c>
      <c r="D11" s="70">
        <v>0.023483796296296298</v>
      </c>
      <c r="E11" s="70">
        <v>0.26131944444444444</v>
      </c>
      <c r="F11" s="70">
        <f t="shared" si="0"/>
        <v>0.16491898148148149</v>
      </c>
      <c r="G11" s="74">
        <v>27</v>
      </c>
      <c r="H11" s="74">
        <v>11</v>
      </c>
      <c r="I11" s="74">
        <v>0</v>
      </c>
      <c r="J11" s="74">
        <v>10</v>
      </c>
      <c r="K11" s="74">
        <v>7.5</v>
      </c>
      <c r="L11" s="74">
        <v>5</v>
      </c>
      <c r="M11" s="74">
        <v>12</v>
      </c>
      <c r="N11" s="74">
        <v>8</v>
      </c>
      <c r="O11" s="74">
        <v>0</v>
      </c>
      <c r="P11" s="74">
        <v>3</v>
      </c>
      <c r="Q11" s="74">
        <v>0</v>
      </c>
      <c r="R11" s="74">
        <v>14</v>
      </c>
      <c r="S11" s="74">
        <v>6</v>
      </c>
      <c r="T11" s="74">
        <v>15</v>
      </c>
      <c r="U11" s="74">
        <v>0</v>
      </c>
      <c r="V11" s="2">
        <f t="shared" si="1"/>
        <v>103.5</v>
      </c>
      <c r="W11" s="8">
        <v>5</v>
      </c>
      <c r="X11" s="26"/>
    </row>
    <row r="12" spans="1:24" ht="21.75" customHeight="1">
      <c r="A12" s="16">
        <v>6</v>
      </c>
      <c r="B12" s="4" t="s">
        <v>36</v>
      </c>
      <c r="C12" s="59">
        <v>0.08333333333333333</v>
      </c>
      <c r="D12" s="70">
        <v>0.012824074074074073</v>
      </c>
      <c r="E12" s="70">
        <v>0.25300925925925927</v>
      </c>
      <c r="F12" s="70">
        <f t="shared" si="0"/>
        <v>0.15685185185185185</v>
      </c>
      <c r="G12" s="74">
        <v>0</v>
      </c>
      <c r="H12" s="74">
        <v>10</v>
      </c>
      <c r="I12" s="74">
        <v>0</v>
      </c>
      <c r="J12" s="74">
        <v>0</v>
      </c>
      <c r="K12" s="74">
        <v>8</v>
      </c>
      <c r="L12" s="74">
        <v>5</v>
      </c>
      <c r="M12" s="74">
        <v>71</v>
      </c>
      <c r="N12" s="74">
        <v>2</v>
      </c>
      <c r="O12" s="74">
        <v>0</v>
      </c>
      <c r="P12" s="74">
        <v>3</v>
      </c>
      <c r="Q12" s="74">
        <v>3</v>
      </c>
      <c r="R12" s="74">
        <v>6</v>
      </c>
      <c r="S12" s="74">
        <v>0</v>
      </c>
      <c r="T12" s="74">
        <v>10</v>
      </c>
      <c r="U12" s="74">
        <v>13</v>
      </c>
      <c r="V12" s="2">
        <f t="shared" si="1"/>
        <v>115</v>
      </c>
      <c r="W12" s="8">
        <v>6</v>
      </c>
      <c r="X12" s="26"/>
    </row>
    <row r="13" spans="1:24" ht="21.75" customHeight="1">
      <c r="A13" s="16">
        <v>7</v>
      </c>
      <c r="B13" s="4" t="s">
        <v>29</v>
      </c>
      <c r="C13" s="59">
        <v>0.05208333333333333</v>
      </c>
      <c r="D13" s="70">
        <v>0.012638888888888889</v>
      </c>
      <c r="E13" s="70">
        <v>0.2328125</v>
      </c>
      <c r="F13" s="70">
        <f t="shared" si="0"/>
        <v>0.1680902777777778</v>
      </c>
      <c r="G13" s="74">
        <v>0</v>
      </c>
      <c r="H13" s="74">
        <v>1</v>
      </c>
      <c r="I13" s="74">
        <v>2</v>
      </c>
      <c r="J13" s="74">
        <v>30</v>
      </c>
      <c r="K13" s="74">
        <v>7</v>
      </c>
      <c r="L13" s="74">
        <v>23</v>
      </c>
      <c r="M13" s="74">
        <v>56</v>
      </c>
      <c r="N13" s="74">
        <v>8</v>
      </c>
      <c r="O13" s="75">
        <v>39</v>
      </c>
      <c r="P13" s="74">
        <v>12</v>
      </c>
      <c r="Q13" s="74">
        <v>11</v>
      </c>
      <c r="R13" s="74">
        <v>6</v>
      </c>
      <c r="S13" s="74">
        <v>0</v>
      </c>
      <c r="T13" s="74">
        <v>10</v>
      </c>
      <c r="U13" s="74">
        <v>15</v>
      </c>
      <c r="V13" s="2">
        <f t="shared" si="1"/>
        <v>206</v>
      </c>
      <c r="W13" s="2">
        <v>7</v>
      </c>
      <c r="X13" s="26"/>
    </row>
    <row r="14" spans="1:24" ht="21.75" customHeight="1">
      <c r="A14" s="16">
        <v>8</v>
      </c>
      <c r="B14" s="4" t="s">
        <v>35</v>
      </c>
      <c r="C14" s="59">
        <v>0.0625</v>
      </c>
      <c r="D14" s="71">
        <v>0.012129629629629629</v>
      </c>
      <c r="E14" s="70">
        <v>0.23611111111111113</v>
      </c>
      <c r="F14" s="70">
        <f t="shared" si="0"/>
        <v>0.1614814814814815</v>
      </c>
      <c r="G14" s="74">
        <v>0</v>
      </c>
      <c r="H14" s="74">
        <v>0</v>
      </c>
      <c r="I14" s="74">
        <v>0</v>
      </c>
      <c r="J14" s="74">
        <v>25</v>
      </c>
      <c r="K14" s="74">
        <v>7</v>
      </c>
      <c r="L14" s="74">
        <v>0</v>
      </c>
      <c r="M14" s="75" t="s">
        <v>145</v>
      </c>
      <c r="N14" s="74">
        <v>8</v>
      </c>
      <c r="O14" s="74">
        <v>3</v>
      </c>
      <c r="P14" s="74">
        <v>3</v>
      </c>
      <c r="Q14" s="74">
        <v>3</v>
      </c>
      <c r="R14" s="74">
        <v>14</v>
      </c>
      <c r="S14" s="74">
        <v>0</v>
      </c>
      <c r="T14" s="74">
        <v>0</v>
      </c>
      <c r="U14" s="74">
        <v>7</v>
      </c>
      <c r="V14" s="2">
        <f>G14+H14+I14+J14-K14+L14+N14+O14+P14+Q14+R14+S14+T14+U14</f>
        <v>56</v>
      </c>
      <c r="W14" s="8">
        <v>8</v>
      </c>
      <c r="X14" s="26"/>
    </row>
    <row r="15" spans="1:24" ht="21.75" customHeight="1">
      <c r="A15" s="16">
        <v>9</v>
      </c>
      <c r="B15" s="4" t="s">
        <v>42</v>
      </c>
      <c r="C15" s="59">
        <v>0.03125</v>
      </c>
      <c r="D15" s="2"/>
      <c r="E15" s="59">
        <v>0.20350694444444442</v>
      </c>
      <c r="F15" s="70">
        <f t="shared" si="0"/>
        <v>0.17225694444444442</v>
      </c>
      <c r="G15" s="2">
        <v>0</v>
      </c>
      <c r="H15" s="2">
        <v>0</v>
      </c>
      <c r="I15" s="66">
        <v>2</v>
      </c>
      <c r="J15" s="2">
        <v>35</v>
      </c>
      <c r="K15" s="2">
        <v>6</v>
      </c>
      <c r="L15" s="2">
        <v>15</v>
      </c>
      <c r="M15" s="66" t="s">
        <v>145</v>
      </c>
      <c r="N15" s="2">
        <v>12</v>
      </c>
      <c r="O15" s="2">
        <v>18</v>
      </c>
      <c r="P15" s="2">
        <v>16</v>
      </c>
      <c r="Q15" s="2">
        <v>3</v>
      </c>
      <c r="R15" s="66">
        <v>6</v>
      </c>
      <c r="S15" s="2">
        <v>11</v>
      </c>
      <c r="T15" s="2">
        <v>1</v>
      </c>
      <c r="U15" s="2">
        <v>6</v>
      </c>
      <c r="V15" s="2">
        <f>G15+H15+I15+J15+-15+L15+N15+O15+P15+Q15+R15+S15+T15+U15</f>
        <v>110</v>
      </c>
      <c r="W15" s="2">
        <v>9</v>
      </c>
      <c r="X15" s="26"/>
    </row>
    <row r="16" spans="1:24" ht="21.75" customHeight="1">
      <c r="A16" s="3">
        <v>10</v>
      </c>
      <c r="B16" s="4" t="s">
        <v>41</v>
      </c>
      <c r="C16" s="59">
        <v>0.020833333333333332</v>
      </c>
      <c r="D16" s="59">
        <v>0.04056712962962963</v>
      </c>
      <c r="E16" s="59">
        <v>0.2750694444444444</v>
      </c>
      <c r="F16" s="70">
        <f t="shared" si="0"/>
        <v>0.21366898148148145</v>
      </c>
      <c r="G16" s="2">
        <v>0</v>
      </c>
      <c r="H16" s="2">
        <v>8</v>
      </c>
      <c r="I16" s="66">
        <v>4</v>
      </c>
      <c r="J16" s="2">
        <v>35</v>
      </c>
      <c r="K16" s="2">
        <v>8</v>
      </c>
      <c r="L16" s="2">
        <v>0</v>
      </c>
      <c r="M16" s="2">
        <v>34</v>
      </c>
      <c r="N16" s="66" t="s">
        <v>145</v>
      </c>
      <c r="O16" s="2">
        <v>16</v>
      </c>
      <c r="P16" s="2">
        <v>6</v>
      </c>
      <c r="Q16" s="2">
        <v>5</v>
      </c>
      <c r="R16" s="2">
        <v>4</v>
      </c>
      <c r="S16" s="2">
        <v>6</v>
      </c>
      <c r="T16" s="2">
        <v>0</v>
      </c>
      <c r="U16" s="66">
        <v>0</v>
      </c>
      <c r="V16" s="2">
        <f>G16+H16+I16+J16-K16+L16+M16+O16+P16+Q16+R16+S16+T16+U16</f>
        <v>110</v>
      </c>
      <c r="W16" s="8" t="s">
        <v>146</v>
      </c>
      <c r="X16" s="26"/>
    </row>
    <row r="17" spans="1:24" ht="21.75" customHeight="1">
      <c r="A17" s="18"/>
      <c r="B17" s="13"/>
      <c r="C17" s="68"/>
      <c r="D17" s="72"/>
      <c r="E17" s="72"/>
      <c r="F17" s="72"/>
      <c r="G17" s="76"/>
      <c r="H17" s="76"/>
      <c r="I17" s="76"/>
      <c r="J17" s="76"/>
      <c r="K17" s="76"/>
      <c r="L17" s="76"/>
      <c r="M17" s="76"/>
      <c r="N17" s="76"/>
      <c r="O17" s="77"/>
      <c r="P17" s="76"/>
      <c r="Q17" s="76"/>
      <c r="R17" s="76"/>
      <c r="S17" s="76"/>
      <c r="T17" s="76"/>
      <c r="U17" s="76"/>
      <c r="V17" s="37"/>
      <c r="W17" s="37"/>
      <c r="X17" s="29"/>
    </row>
    <row r="18" spans="2:22" ht="15.75">
      <c r="B18" s="9"/>
      <c r="V18" s="25"/>
    </row>
    <row r="19" ht="15.75">
      <c r="B19" s="9" t="s">
        <v>24</v>
      </c>
    </row>
    <row r="20" ht="15.75">
      <c r="B20" s="9"/>
    </row>
  </sheetData>
  <sheetProtection/>
  <mergeCells count="12">
    <mergeCell ref="A2:W2"/>
    <mergeCell ref="A1:W1"/>
    <mergeCell ref="A4:C4"/>
    <mergeCell ref="G5:U5"/>
    <mergeCell ref="V5:V6"/>
    <mergeCell ref="W5:W6"/>
    <mergeCell ref="B5:B6"/>
    <mergeCell ref="A5:A6"/>
    <mergeCell ref="C5:C6"/>
    <mergeCell ref="D5:D6"/>
    <mergeCell ref="E5:E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7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4.140625" style="25" customWidth="1"/>
    <col min="2" max="2" width="36.140625" style="0" customWidth="1"/>
    <col min="3" max="3" width="8.28125" style="0" hidden="1" customWidth="1"/>
    <col min="4" max="4" width="8.57421875" style="0" hidden="1" customWidth="1"/>
    <col min="5" max="5" width="8.7109375" style="0" hidden="1" customWidth="1"/>
    <col min="6" max="7" width="9.57421875" style="25" hidden="1" customWidth="1"/>
    <col min="8" max="8" width="10.57421875" style="25" customWidth="1"/>
    <col min="9" max="9" width="8.28125" style="0" customWidth="1"/>
    <col min="10" max="10" width="36.8515625" style="0" hidden="1" customWidth="1"/>
  </cols>
  <sheetData>
    <row r="1" spans="1:9" ht="15.75">
      <c r="A1" s="118" t="s">
        <v>25</v>
      </c>
      <c r="B1" s="118"/>
      <c r="C1" s="118"/>
      <c r="D1" s="118"/>
      <c r="E1" s="118"/>
      <c r="F1" s="118"/>
      <c r="G1" s="118"/>
      <c r="H1" s="118"/>
      <c r="I1" s="118"/>
    </row>
    <row r="2" spans="1:9" ht="26.25" customHeight="1">
      <c r="A2" s="98" t="s">
        <v>144</v>
      </c>
      <c r="B2" s="98"/>
      <c r="C2" s="98"/>
      <c r="D2" s="98"/>
      <c r="E2" s="98"/>
      <c r="F2" s="98"/>
      <c r="G2" s="98"/>
      <c r="H2" s="98"/>
      <c r="I2" s="98"/>
    </row>
    <row r="3" spans="1:9" ht="26.25" customHeight="1">
      <c r="A3" s="98" t="s">
        <v>26</v>
      </c>
      <c r="B3" s="98"/>
      <c r="C3" s="98"/>
      <c r="D3" s="98"/>
      <c r="E3" s="98"/>
      <c r="F3" s="98"/>
      <c r="G3" s="98"/>
      <c r="H3" s="98"/>
      <c r="I3" s="98"/>
    </row>
    <row r="5" spans="1:10" s="65" customFormat="1" ht="30" customHeight="1">
      <c r="A5" s="1" t="s">
        <v>139</v>
      </c>
      <c r="B5" s="3" t="s">
        <v>1</v>
      </c>
      <c r="C5" s="1" t="s">
        <v>140</v>
      </c>
      <c r="D5" s="1" t="s">
        <v>141</v>
      </c>
      <c r="E5" s="1" t="s">
        <v>142</v>
      </c>
      <c r="F5" s="1" t="s">
        <v>143</v>
      </c>
      <c r="G5" s="1" t="s">
        <v>152</v>
      </c>
      <c r="H5" s="1" t="s">
        <v>6</v>
      </c>
      <c r="I5" s="1" t="s">
        <v>4</v>
      </c>
      <c r="J5" s="3" t="s">
        <v>39</v>
      </c>
    </row>
    <row r="6" spans="1:10" ht="22.5" customHeight="1">
      <c r="A6" s="27">
        <v>1</v>
      </c>
      <c r="B6" s="4" t="s">
        <v>29</v>
      </c>
      <c r="C6" s="27">
        <v>25</v>
      </c>
      <c r="D6" s="27">
        <v>31</v>
      </c>
      <c r="E6" s="27">
        <v>35</v>
      </c>
      <c r="F6" s="82">
        <f aca="true" t="shared" si="0" ref="F6:F15">AVERAGE(C6:E6)</f>
        <v>30.333333333333332</v>
      </c>
      <c r="G6" s="82">
        <v>5</v>
      </c>
      <c r="H6" s="82">
        <v>35.33333333333333</v>
      </c>
      <c r="I6" s="83">
        <v>1</v>
      </c>
      <c r="J6" s="26"/>
    </row>
    <row r="7" spans="1:10" ht="22.5" customHeight="1">
      <c r="A7" s="27">
        <v>2</v>
      </c>
      <c r="B7" s="4" t="s">
        <v>42</v>
      </c>
      <c r="C7" s="27">
        <v>27</v>
      </c>
      <c r="D7" s="27">
        <v>30</v>
      </c>
      <c r="E7" s="27">
        <v>32</v>
      </c>
      <c r="F7" s="82">
        <f t="shared" si="0"/>
        <v>29.666666666666668</v>
      </c>
      <c r="G7" s="82">
        <v>5</v>
      </c>
      <c r="H7" s="82">
        <v>34.66666666666667</v>
      </c>
      <c r="I7" s="83">
        <v>2</v>
      </c>
      <c r="J7" s="26"/>
    </row>
    <row r="8" spans="1:10" ht="22.5" customHeight="1">
      <c r="A8" s="27">
        <v>3</v>
      </c>
      <c r="B8" s="4" t="s">
        <v>33</v>
      </c>
      <c r="C8" s="27">
        <v>25</v>
      </c>
      <c r="D8" s="27">
        <v>27</v>
      </c>
      <c r="E8" s="27">
        <v>28</v>
      </c>
      <c r="F8" s="82">
        <f t="shared" si="0"/>
        <v>26.666666666666668</v>
      </c>
      <c r="G8" s="82">
        <v>5</v>
      </c>
      <c r="H8" s="82">
        <v>32.6666666666667</v>
      </c>
      <c r="I8" s="83">
        <v>3</v>
      </c>
      <c r="J8" s="26"/>
    </row>
    <row r="9" spans="1:10" ht="22.5" customHeight="1">
      <c r="A9" s="27">
        <v>4</v>
      </c>
      <c r="B9" s="4" t="s">
        <v>38</v>
      </c>
      <c r="C9" s="27">
        <v>21</v>
      </c>
      <c r="D9" s="27">
        <v>30</v>
      </c>
      <c r="E9" s="27">
        <v>31</v>
      </c>
      <c r="F9" s="82">
        <f t="shared" si="0"/>
        <v>27.333333333333332</v>
      </c>
      <c r="G9" s="82">
        <v>5</v>
      </c>
      <c r="H9" s="82">
        <v>31.3333333333333</v>
      </c>
      <c r="I9" s="83">
        <v>4</v>
      </c>
      <c r="J9" s="26"/>
    </row>
    <row r="10" spans="1:10" ht="22.5" customHeight="1">
      <c r="A10" s="27">
        <v>5</v>
      </c>
      <c r="B10" s="4" t="s">
        <v>37</v>
      </c>
      <c r="C10" s="27">
        <v>21</v>
      </c>
      <c r="D10" s="27">
        <v>26</v>
      </c>
      <c r="E10" s="27">
        <v>26</v>
      </c>
      <c r="F10" s="82">
        <f t="shared" si="0"/>
        <v>24.333333333333332</v>
      </c>
      <c r="G10" s="82">
        <v>5</v>
      </c>
      <c r="H10" s="82">
        <v>31.3333333333333</v>
      </c>
      <c r="I10" s="83">
        <v>4</v>
      </c>
      <c r="J10" s="26"/>
    </row>
    <row r="11" spans="1:10" ht="22.5" customHeight="1">
      <c r="A11" s="27">
        <v>6</v>
      </c>
      <c r="B11" s="4" t="s">
        <v>35</v>
      </c>
      <c r="C11" s="27">
        <v>25</v>
      </c>
      <c r="D11" s="27">
        <v>30</v>
      </c>
      <c r="E11" s="27">
        <v>34</v>
      </c>
      <c r="F11" s="82">
        <f t="shared" si="0"/>
        <v>29.666666666666668</v>
      </c>
      <c r="G11" s="82"/>
      <c r="H11" s="82">
        <v>29.666666666666668</v>
      </c>
      <c r="I11" s="83">
        <v>5</v>
      </c>
      <c r="J11" s="26"/>
    </row>
    <row r="12" spans="1:10" ht="22.5" customHeight="1">
      <c r="A12" s="27">
        <v>7</v>
      </c>
      <c r="B12" s="4" t="s">
        <v>41</v>
      </c>
      <c r="C12" s="27">
        <v>24</v>
      </c>
      <c r="D12" s="27">
        <v>27</v>
      </c>
      <c r="E12" s="27">
        <v>32</v>
      </c>
      <c r="F12" s="82">
        <f t="shared" si="0"/>
        <v>27.666666666666668</v>
      </c>
      <c r="G12" s="82"/>
      <c r="H12" s="82">
        <v>29.666666666666668</v>
      </c>
      <c r="I12" s="83">
        <v>5</v>
      </c>
      <c r="J12" s="26"/>
    </row>
    <row r="13" spans="1:10" ht="22.5" customHeight="1">
      <c r="A13" s="27">
        <v>8</v>
      </c>
      <c r="B13" s="4" t="s">
        <v>34</v>
      </c>
      <c r="C13" s="27">
        <v>23</v>
      </c>
      <c r="D13" s="27">
        <v>26</v>
      </c>
      <c r="E13" s="27">
        <v>33</v>
      </c>
      <c r="F13" s="82">
        <f t="shared" si="0"/>
        <v>27.333333333333332</v>
      </c>
      <c r="G13" s="82"/>
      <c r="H13" s="82">
        <v>29.666666666666668</v>
      </c>
      <c r="I13" s="83">
        <v>5</v>
      </c>
      <c r="J13" s="26"/>
    </row>
    <row r="14" spans="1:10" ht="22.5" customHeight="1">
      <c r="A14" s="27">
        <v>9</v>
      </c>
      <c r="B14" s="4" t="s">
        <v>36</v>
      </c>
      <c r="C14" s="27">
        <v>25</v>
      </c>
      <c r="D14" s="27">
        <v>26</v>
      </c>
      <c r="E14" s="27">
        <v>30</v>
      </c>
      <c r="F14" s="82">
        <f t="shared" si="0"/>
        <v>27</v>
      </c>
      <c r="G14" s="82"/>
      <c r="H14" s="82">
        <v>29.666666666666668</v>
      </c>
      <c r="I14" s="83">
        <v>5</v>
      </c>
      <c r="J14" s="26"/>
    </row>
    <row r="15" spans="1:10" ht="22.5" customHeight="1">
      <c r="A15" s="27">
        <v>10</v>
      </c>
      <c r="B15" s="4" t="s">
        <v>40</v>
      </c>
      <c r="C15" s="27">
        <v>23</v>
      </c>
      <c r="D15" s="27">
        <v>29</v>
      </c>
      <c r="E15" s="27">
        <v>27</v>
      </c>
      <c r="F15" s="82">
        <f t="shared" si="0"/>
        <v>26.333333333333332</v>
      </c>
      <c r="G15" s="82"/>
      <c r="H15" s="82">
        <v>29.666666666666668</v>
      </c>
      <c r="I15" s="83">
        <v>5</v>
      </c>
      <c r="J15" s="26"/>
    </row>
    <row r="17" spans="1:24" ht="15.75">
      <c r="A17" s="9" t="s">
        <v>154</v>
      </c>
      <c r="C17" s="9"/>
      <c r="D17" s="10"/>
      <c r="E17" s="10"/>
      <c r="F17" s="10"/>
      <c r="G17" s="10"/>
      <c r="H17" s="10"/>
      <c r="I17" s="10"/>
      <c r="V17" s="25"/>
      <c r="X17" s="73"/>
    </row>
  </sheetData>
  <sheetProtection/>
  <mergeCells count="3">
    <mergeCell ref="A1:I1"/>
    <mergeCell ref="A2:I2"/>
    <mergeCell ref="A3:I3"/>
  </mergeCells>
  <printOptions/>
  <pageMargins left="1.4173228346456694" right="0.2362204724409449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2019-10-03T10:01:09Z</cp:lastPrinted>
  <dcterms:created xsi:type="dcterms:W3CDTF">1996-10-08T23:32:33Z</dcterms:created>
  <dcterms:modified xsi:type="dcterms:W3CDTF">2019-10-09T05:34:43Z</dcterms:modified>
  <cp:category/>
  <cp:version/>
  <cp:contentType/>
  <cp:contentStatus/>
</cp:coreProperties>
</file>