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635" activeTab="3"/>
  </bookViews>
  <sheets>
    <sheet name="теория" sheetId="1" r:id="rId1"/>
    <sheet name="КСУ Кросс" sheetId="2" r:id="rId2"/>
    <sheet name="командные" sheetId="3" r:id="rId3"/>
    <sheet name="свод" sheetId="4" r:id="rId4"/>
  </sheets>
  <definedNames/>
  <calcPr fullCalcOnLoad="1"/>
</workbook>
</file>

<file path=xl/sharedStrings.xml><?xml version="1.0" encoding="utf-8"?>
<sst xmlns="http://schemas.openxmlformats.org/spreadsheetml/2006/main" count="288" uniqueCount="96">
  <si>
    <t>№</t>
  </si>
  <si>
    <t>Место</t>
  </si>
  <si>
    <t>Итого</t>
  </si>
  <si>
    <t>Гл. секретарь</t>
  </si>
  <si>
    <t>Глухарева И.И.</t>
  </si>
  <si>
    <t>Команда</t>
  </si>
  <si>
    <t xml:space="preserve">Сводный протокол </t>
  </si>
  <si>
    <t>УТВЕРЖДАЮ</t>
  </si>
  <si>
    <t>Листратенкова Е.П.</t>
  </si>
  <si>
    <t>Кросс</t>
  </si>
  <si>
    <t>КСУ</t>
  </si>
  <si>
    <t>Пожарная эстафета</t>
  </si>
  <si>
    <t>ПСР на акватории</t>
  </si>
  <si>
    <t>ЧС техногенного характера</t>
  </si>
  <si>
    <t>Гл. судья соревнований</t>
  </si>
  <si>
    <t>Штрафы</t>
  </si>
  <si>
    <t>Время</t>
  </si>
  <si>
    <t>Участник</t>
  </si>
  <si>
    <t>Миренков Владислав</t>
  </si>
  <si>
    <t>Протокол результатов по видам "Кросс", "КСУ"</t>
  </si>
  <si>
    <t xml:space="preserve">Время </t>
  </si>
  <si>
    <t>Воднева Дарья</t>
  </si>
  <si>
    <t>Сигаев Иван</t>
  </si>
  <si>
    <t>Комаров Павел</t>
  </si>
  <si>
    <t>Щегельский Дмирий</t>
  </si>
  <si>
    <t>Прудников Алексей</t>
  </si>
  <si>
    <t>Матюшевская Алина</t>
  </si>
  <si>
    <t>Попинашкин Даниил</t>
  </si>
  <si>
    <t>Мосягин Никита</t>
  </si>
  <si>
    <t>в/к</t>
  </si>
  <si>
    <t>МБОУ ДОД ЦДиЮТиЭ г. Вязьмы -2</t>
  </si>
  <si>
    <t>Демидовский район</t>
  </si>
  <si>
    <t>Результат</t>
  </si>
  <si>
    <t xml:space="preserve">областного конкурса-соревнования по программе «Школа безопасности» среди обучающихся образовательных учреждений (г. Смоленск финал) </t>
  </si>
  <si>
    <t>Ганыч Денис</t>
  </si>
  <si>
    <t xml:space="preserve">Дмитроченков Всеволод </t>
  </si>
  <si>
    <t>Касьянов Руслан</t>
  </si>
  <si>
    <t>Ефремов Дмитрий</t>
  </si>
  <si>
    <t>Федорович Антон</t>
  </si>
  <si>
    <t>Шатило Анастасия</t>
  </si>
  <si>
    <t>Иванов Илья</t>
  </si>
  <si>
    <t>Топорова Анастасия</t>
  </si>
  <si>
    <t>Кобюк Марина</t>
  </si>
  <si>
    <t>Савченков Дмитрий</t>
  </si>
  <si>
    <t>Самсонов Артем</t>
  </si>
  <si>
    <t>Кошкин Игорь</t>
  </si>
  <si>
    <t>Рябенков Денис</t>
  </si>
  <si>
    <t>Сариева Вероника</t>
  </si>
  <si>
    <t>Трубникова Елизавета</t>
  </si>
  <si>
    <t>Будкин Максим</t>
  </si>
  <si>
    <t>Поляков Александр</t>
  </si>
  <si>
    <t>Штырков Владислав</t>
  </si>
  <si>
    <t>Батюшкова Яна</t>
  </si>
  <si>
    <t>Гайдуков Александр</t>
  </si>
  <si>
    <t>Ильиных Андрей</t>
  </si>
  <si>
    <t>Иванов Виктор</t>
  </si>
  <si>
    <t>Михайлов Павел</t>
  </si>
  <si>
    <t>Владимиров Денис</t>
  </si>
  <si>
    <t>Никулин Павел</t>
  </si>
  <si>
    <t>Сергеева Мария</t>
  </si>
  <si>
    <t>Панченко Виктория</t>
  </si>
  <si>
    <t>Подскрёбышев Алексей</t>
  </si>
  <si>
    <t>Березина Алена</t>
  </si>
  <si>
    <t>Евстратиков Сергей</t>
  </si>
  <si>
    <t>г. Вязьма -1</t>
  </si>
  <si>
    <t>Бычкова Ольга</t>
  </si>
  <si>
    <t>Егоров Виталий</t>
  </si>
  <si>
    <t>Демьянова Елизавета</t>
  </si>
  <si>
    <t>Селезнев Дмитрий</t>
  </si>
  <si>
    <t>Матросов Андрей</t>
  </si>
  <si>
    <t>СОГБОУДОД</t>
  </si>
  <si>
    <t>Смоленский район ("Наследники")</t>
  </si>
  <si>
    <t>МБОУ Астапковичская СОШ Росл. р-на</t>
  </si>
  <si>
    <t>Протокол результатов по виду "Теоретические основы БЖД"</t>
  </si>
  <si>
    <t>г. Смоленск ("Ирбис")</t>
  </si>
  <si>
    <t>Пол</t>
  </si>
  <si>
    <t>м</t>
  </si>
  <si>
    <t>ж</t>
  </si>
  <si>
    <t>Общее время</t>
  </si>
  <si>
    <t>Теория</t>
  </si>
  <si>
    <t>Полоса препятствий</t>
  </si>
  <si>
    <t>Песня</t>
  </si>
  <si>
    <t>19 мая 2014 года</t>
  </si>
  <si>
    <t>Смоленский район, ("Наследники")</t>
  </si>
  <si>
    <t xml:space="preserve"> </t>
  </si>
  <si>
    <t>Дорогобужский район ("Пилигримм")</t>
  </si>
  <si>
    <t>МБОУ СОШ № 9 г. Рославля ("Девятка")</t>
  </si>
  <si>
    <t>Девушки</t>
  </si>
  <si>
    <t>Юноши</t>
  </si>
  <si>
    <t>Велижский район ("Динамит")</t>
  </si>
  <si>
    <t>Монастырщинский район ("Вихра")</t>
  </si>
  <si>
    <t xml:space="preserve">Личные </t>
  </si>
  <si>
    <t>19-20 мая 2014 г.</t>
  </si>
  <si>
    <t>Командный</t>
  </si>
  <si>
    <t>Протокол командных результатов</t>
  </si>
  <si>
    <t>19-20 мая 2014г.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</si>
</sst>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/>
    </xf>
    <xf numFmtId="47" fontId="38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21" fontId="0" fillId="0" borderId="11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164" fontId="38" fillId="0" borderId="10" xfId="0" applyNumberFormat="1" applyFont="1" applyBorder="1" applyAlignment="1">
      <alignment/>
    </xf>
    <xf numFmtId="165" fontId="38" fillId="0" borderId="10" xfId="0" applyNumberFormat="1" applyFont="1" applyBorder="1" applyAlignment="1">
      <alignment/>
    </xf>
    <xf numFmtId="21" fontId="0" fillId="0" borderId="0" xfId="0" applyNumberFormat="1" applyBorder="1" applyAlignment="1">
      <alignment/>
    </xf>
    <xf numFmtId="21" fontId="38" fillId="0" borderId="10" xfId="0" applyNumberFormat="1" applyFont="1" applyBorder="1" applyAlignment="1">
      <alignment/>
    </xf>
    <xf numFmtId="21" fontId="0" fillId="0" borderId="0" xfId="0" applyNumberFormat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NumberFormat="1" applyFont="1" applyBorder="1" applyAlignment="1">
      <alignment/>
    </xf>
    <xf numFmtId="0" fontId="38" fillId="0" borderId="0" xfId="0" applyFont="1" applyAlignment="1">
      <alignment horizont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21" fontId="0" fillId="0" borderId="1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E17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6.00390625" style="0" customWidth="1"/>
    <col min="2" max="2" width="52.00390625" style="0" customWidth="1"/>
    <col min="3" max="3" width="11.421875" style="0" customWidth="1"/>
    <col min="4" max="4" width="8.140625" style="0" customWidth="1"/>
  </cols>
  <sheetData>
    <row r="2" spans="1:4" ht="15.75">
      <c r="A2" s="43" t="s">
        <v>73</v>
      </c>
      <c r="B2" s="43"/>
      <c r="C2" s="43"/>
      <c r="D2" s="43"/>
    </row>
    <row r="3" spans="1:4" ht="15.75">
      <c r="A3" s="3"/>
      <c r="B3" s="3" t="s">
        <v>93</v>
      </c>
      <c r="C3" s="3"/>
      <c r="D3" s="3"/>
    </row>
    <row r="4" spans="1:4" ht="33" customHeight="1">
      <c r="A4" s="11" t="s">
        <v>0</v>
      </c>
      <c r="B4" s="11" t="s">
        <v>5</v>
      </c>
      <c r="C4" s="7" t="s">
        <v>32</v>
      </c>
      <c r="D4" s="7" t="s">
        <v>1</v>
      </c>
    </row>
    <row r="5" spans="1:4" ht="15.75">
      <c r="A5" s="11">
        <v>1</v>
      </c>
      <c r="B5" s="2" t="s">
        <v>86</v>
      </c>
      <c r="C5" s="12">
        <v>34</v>
      </c>
      <c r="D5" s="12">
        <v>1</v>
      </c>
    </row>
    <row r="6" spans="1:4" ht="15.75">
      <c r="A6" s="11">
        <v>2</v>
      </c>
      <c r="B6" s="2" t="s">
        <v>30</v>
      </c>
      <c r="C6" s="12">
        <v>33</v>
      </c>
      <c r="D6" s="12">
        <v>2</v>
      </c>
    </row>
    <row r="7" spans="1:4" ht="15.75">
      <c r="A7" s="11">
        <v>3</v>
      </c>
      <c r="B7" s="2" t="s">
        <v>89</v>
      </c>
      <c r="C7" s="12">
        <v>32</v>
      </c>
      <c r="D7" s="12">
        <v>3</v>
      </c>
    </row>
    <row r="8" spans="1:4" ht="15.75">
      <c r="A8" s="11">
        <v>4</v>
      </c>
      <c r="B8" s="2" t="s">
        <v>72</v>
      </c>
      <c r="C8" s="12">
        <v>31</v>
      </c>
      <c r="D8" s="12">
        <v>4</v>
      </c>
    </row>
    <row r="9" spans="1:4" ht="15.75">
      <c r="A9" s="11">
        <v>5</v>
      </c>
      <c r="B9" s="2" t="s">
        <v>31</v>
      </c>
      <c r="C9" s="12">
        <v>30</v>
      </c>
      <c r="D9" s="12">
        <v>5</v>
      </c>
    </row>
    <row r="10" spans="1:4" ht="15.75">
      <c r="A10" s="11">
        <v>6</v>
      </c>
      <c r="B10" s="2" t="s">
        <v>90</v>
      </c>
      <c r="C10" s="12">
        <v>29</v>
      </c>
      <c r="D10" s="12">
        <v>6</v>
      </c>
    </row>
    <row r="11" spans="1:4" ht="15.75">
      <c r="A11" s="11">
        <v>7</v>
      </c>
      <c r="B11" s="2" t="s">
        <v>85</v>
      </c>
      <c r="C11" s="12">
        <v>28</v>
      </c>
      <c r="D11" s="12">
        <v>7</v>
      </c>
    </row>
    <row r="12" spans="1:4" ht="15.75">
      <c r="A12" s="11">
        <v>8</v>
      </c>
      <c r="B12" s="2" t="s">
        <v>64</v>
      </c>
      <c r="C12" s="12">
        <v>26</v>
      </c>
      <c r="D12" s="12">
        <v>8</v>
      </c>
    </row>
    <row r="13" spans="1:4" ht="15.75">
      <c r="A13" s="11">
        <v>9</v>
      </c>
      <c r="B13" s="2" t="s">
        <v>71</v>
      </c>
      <c r="C13" s="12">
        <v>21</v>
      </c>
      <c r="D13" s="12">
        <v>9</v>
      </c>
    </row>
    <row r="14" spans="1:4" ht="15.75">
      <c r="A14" s="11">
        <v>10</v>
      </c>
      <c r="B14" s="2" t="s">
        <v>70</v>
      </c>
      <c r="C14" s="12">
        <v>37</v>
      </c>
      <c r="D14" s="12" t="s">
        <v>29</v>
      </c>
    </row>
    <row r="15" spans="1:4" ht="15.75">
      <c r="A15" s="11">
        <v>11</v>
      </c>
      <c r="B15" s="2" t="s">
        <v>74</v>
      </c>
      <c r="C15" s="12">
        <v>20</v>
      </c>
      <c r="D15" s="12" t="s">
        <v>29</v>
      </c>
    </row>
    <row r="17" spans="1:5" ht="15.75">
      <c r="A17" s="3" t="s">
        <v>3</v>
      </c>
      <c r="B17" s="6"/>
      <c r="C17" s="3" t="s">
        <v>4</v>
      </c>
      <c r="D17" s="3"/>
      <c r="E17" s="3"/>
    </row>
  </sheetData>
  <sheetProtection/>
  <mergeCells count="1">
    <mergeCell ref="A2:D2"/>
  </mergeCells>
  <printOptions/>
  <pageMargins left="1.0236220472440944" right="0.2362204724409449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H54"/>
  <sheetViews>
    <sheetView zoomScalePageLayoutView="0" workbookViewId="0" topLeftCell="A1">
      <selection activeCell="C45" sqref="C45"/>
    </sheetView>
  </sheetViews>
  <sheetFormatPr defaultColWidth="9.140625" defaultRowHeight="15"/>
  <cols>
    <col min="1" max="1" width="4.57421875" style="0" customWidth="1"/>
    <col min="2" max="2" width="25.7109375" style="0" customWidth="1"/>
    <col min="3" max="3" width="40.7109375" style="0" customWidth="1"/>
    <col min="4" max="4" width="5.00390625" style="0" customWidth="1"/>
    <col min="5" max="5" width="11.00390625" style="0" customWidth="1"/>
    <col min="6" max="6" width="11.57421875" style="0" customWidth="1"/>
    <col min="7" max="7" width="10.28125" style="0" customWidth="1"/>
    <col min="8" max="8" width="11.140625" style="0" customWidth="1"/>
  </cols>
  <sheetData>
    <row r="1" spans="2:8" ht="15.75">
      <c r="B1" s="34" t="s">
        <v>19</v>
      </c>
      <c r="C1" s="34"/>
      <c r="D1" s="34"/>
      <c r="E1" s="34"/>
      <c r="F1" s="34"/>
      <c r="G1" s="34"/>
      <c r="H1" s="34"/>
    </row>
    <row r="2" spans="2:8" ht="15.75">
      <c r="B2" s="42" t="s">
        <v>91</v>
      </c>
      <c r="C2" s="42"/>
      <c r="D2" s="42"/>
      <c r="E2" s="42"/>
      <c r="F2" s="42"/>
      <c r="G2" s="42"/>
      <c r="H2" s="42"/>
    </row>
    <row r="3" ht="15.75">
      <c r="B3" s="42" t="s">
        <v>92</v>
      </c>
    </row>
    <row r="4" spans="1:8" ht="16.5" customHeight="1">
      <c r="A4" s="28" t="s">
        <v>0</v>
      </c>
      <c r="B4" s="28" t="s">
        <v>17</v>
      </c>
      <c r="C4" s="28" t="s">
        <v>5</v>
      </c>
      <c r="D4" s="28" t="s">
        <v>75</v>
      </c>
      <c r="E4" s="40" t="s">
        <v>9</v>
      </c>
      <c r="F4" s="41"/>
      <c r="G4" s="40" t="s">
        <v>10</v>
      </c>
      <c r="H4" s="41"/>
    </row>
    <row r="5" spans="1:8" ht="15.75" customHeight="1">
      <c r="A5" s="29"/>
      <c r="B5" s="29"/>
      <c r="C5" s="29"/>
      <c r="D5" s="29"/>
      <c r="E5" s="7" t="s">
        <v>32</v>
      </c>
      <c r="F5" s="7" t="s">
        <v>1</v>
      </c>
      <c r="G5" s="7" t="s">
        <v>32</v>
      </c>
      <c r="H5" s="7" t="s">
        <v>1</v>
      </c>
    </row>
    <row r="6" spans="1:8" ht="24.75" customHeight="1">
      <c r="A6" s="35"/>
      <c r="B6" s="35" t="s">
        <v>87</v>
      </c>
      <c r="C6" s="35"/>
      <c r="D6" s="35"/>
      <c r="E6" s="35"/>
      <c r="F6" s="36"/>
      <c r="G6" s="35"/>
      <c r="H6" s="36"/>
    </row>
    <row r="7" spans="1:8" ht="15" customHeight="1">
      <c r="A7" s="2">
        <v>1</v>
      </c>
      <c r="B7" s="2" t="s">
        <v>48</v>
      </c>
      <c r="C7" s="2" t="s">
        <v>85</v>
      </c>
      <c r="D7" s="2" t="s">
        <v>77</v>
      </c>
      <c r="E7" s="37">
        <v>0.002384259259259259</v>
      </c>
      <c r="F7" s="17">
        <f>RANK(E7,$E$7:$E$17,1)</f>
        <v>1</v>
      </c>
      <c r="G7" s="1">
        <v>66</v>
      </c>
      <c r="H7" s="17">
        <f>RANK(G7,$G$7:$G$17,0)</f>
        <v>1</v>
      </c>
    </row>
    <row r="8" spans="1:8" ht="15.75">
      <c r="A8" s="2">
        <v>2</v>
      </c>
      <c r="B8" s="2" t="s">
        <v>62</v>
      </c>
      <c r="C8" s="2" t="s">
        <v>64</v>
      </c>
      <c r="D8" s="2" t="s">
        <v>77</v>
      </c>
      <c r="E8" s="16">
        <v>0.002615740740740741</v>
      </c>
      <c r="F8" s="17">
        <f>RANK(E8,$E$7:$E$17,1)</f>
        <v>2</v>
      </c>
      <c r="G8" s="1">
        <v>45</v>
      </c>
      <c r="H8" s="17">
        <f>RANK(G8,$G$7:$G$17,0)</f>
        <v>9</v>
      </c>
    </row>
    <row r="9" spans="1:8" ht="15.75">
      <c r="A9" s="2">
        <v>3</v>
      </c>
      <c r="B9" s="2" t="s">
        <v>26</v>
      </c>
      <c r="C9" s="2" t="s">
        <v>86</v>
      </c>
      <c r="D9" s="2" t="s">
        <v>77</v>
      </c>
      <c r="E9" s="16">
        <v>0.0027199074074074074</v>
      </c>
      <c r="F9" s="17">
        <f>RANK(E9,$E$7:$E$17,1)</f>
        <v>3</v>
      </c>
      <c r="G9" s="1">
        <v>53</v>
      </c>
      <c r="H9" s="17">
        <f>RANK(G9,$G$7:$G$17,0)</f>
        <v>3</v>
      </c>
    </row>
    <row r="10" spans="1:8" ht="15.75">
      <c r="A10" s="2">
        <v>4</v>
      </c>
      <c r="B10" s="2" t="s">
        <v>47</v>
      </c>
      <c r="C10" s="2" t="s">
        <v>71</v>
      </c>
      <c r="D10" s="2" t="s">
        <v>77</v>
      </c>
      <c r="E10" s="16">
        <v>0.0027662037037037034</v>
      </c>
      <c r="F10" s="17">
        <f>RANK(E10,$E$7:$E$17,1)</f>
        <v>4</v>
      </c>
      <c r="G10" s="1">
        <v>46</v>
      </c>
      <c r="H10" s="17">
        <f>RANK(G10,$G$7:$G$17,0)</f>
        <v>6</v>
      </c>
    </row>
    <row r="11" spans="1:8" ht="15.75">
      <c r="A11" s="2">
        <v>5</v>
      </c>
      <c r="B11" s="2" t="s">
        <v>59</v>
      </c>
      <c r="C11" s="2" t="s">
        <v>30</v>
      </c>
      <c r="D11" s="2" t="s">
        <v>77</v>
      </c>
      <c r="E11" s="16">
        <v>0.002777777777777778</v>
      </c>
      <c r="F11" s="17">
        <f>RANK(E11,$E$7:$E$17,1)</f>
        <v>5</v>
      </c>
      <c r="G11" s="1">
        <v>64</v>
      </c>
      <c r="H11" s="17">
        <f>RANK(G11,$G$7:$G$17,0)</f>
        <v>2</v>
      </c>
    </row>
    <row r="12" spans="1:8" ht="15.75">
      <c r="A12" s="2">
        <v>6</v>
      </c>
      <c r="B12" s="2" t="s">
        <v>39</v>
      </c>
      <c r="C12" s="2" t="s">
        <v>90</v>
      </c>
      <c r="D12" s="2" t="s">
        <v>77</v>
      </c>
      <c r="E12" s="16">
        <v>0.002893518518518519</v>
      </c>
      <c r="F12" s="17">
        <f>RANK(E12,$E$7:$E$17,1)</f>
        <v>6</v>
      </c>
      <c r="G12" s="1">
        <v>40</v>
      </c>
      <c r="H12" s="17">
        <f>RANK(G12,$G$7:$G$17,0)</f>
        <v>10</v>
      </c>
    </row>
    <row r="13" spans="1:8" ht="15.75">
      <c r="A13" s="2">
        <v>7</v>
      </c>
      <c r="B13" s="2" t="s">
        <v>60</v>
      </c>
      <c r="C13" s="2" t="s">
        <v>64</v>
      </c>
      <c r="D13" s="2" t="s">
        <v>77</v>
      </c>
      <c r="E13" s="16">
        <v>0.002905092592592593</v>
      </c>
      <c r="F13" s="17">
        <f>RANK(E13,$E$7:$E$17,1)</f>
        <v>7</v>
      </c>
      <c r="G13" s="1">
        <v>53</v>
      </c>
      <c r="H13" s="17">
        <f>RANK(G13,$G$7:$G$17,0)</f>
        <v>3</v>
      </c>
    </row>
    <row r="14" spans="1:8" ht="15.75">
      <c r="A14" s="2">
        <v>8</v>
      </c>
      <c r="B14" s="2" t="s">
        <v>41</v>
      </c>
      <c r="C14" s="2" t="s">
        <v>31</v>
      </c>
      <c r="D14" s="2" t="s">
        <v>77</v>
      </c>
      <c r="E14" s="16">
        <v>0.0029282407407407412</v>
      </c>
      <c r="F14" s="17">
        <f>RANK(E14,$E$7:$E$17,1)</f>
        <v>8</v>
      </c>
      <c r="G14" s="1">
        <v>46</v>
      </c>
      <c r="H14" s="17">
        <f>RANK(G14,$G$7:$G$17,0)</f>
        <v>6</v>
      </c>
    </row>
    <row r="15" spans="1:8" ht="15.75">
      <c r="A15" s="2">
        <v>9</v>
      </c>
      <c r="B15" s="2" t="s">
        <v>52</v>
      </c>
      <c r="C15" s="2" t="s">
        <v>89</v>
      </c>
      <c r="D15" s="2" t="s">
        <v>77</v>
      </c>
      <c r="E15" s="16">
        <v>0.0030208333333333333</v>
      </c>
      <c r="F15" s="17">
        <f>RANK(E15,$E$7:$E$17,1)</f>
        <v>9</v>
      </c>
      <c r="G15" s="1">
        <v>53</v>
      </c>
      <c r="H15" s="17">
        <f>RANK(G15,$G$7:$G$17,0)</f>
        <v>3</v>
      </c>
    </row>
    <row r="16" spans="1:8" ht="15.75">
      <c r="A16" s="2">
        <v>10</v>
      </c>
      <c r="B16" s="2" t="s">
        <v>42</v>
      </c>
      <c r="C16" s="2" t="s">
        <v>31</v>
      </c>
      <c r="D16" s="2" t="s">
        <v>77</v>
      </c>
      <c r="E16" s="16">
        <v>0.0030324074074074073</v>
      </c>
      <c r="F16" s="17">
        <f>RANK(E16,$E$7:$E$17,1)</f>
        <v>10</v>
      </c>
      <c r="G16" s="1">
        <v>31</v>
      </c>
      <c r="H16" s="17">
        <f>RANK(G16,$G$7:$G$17,0)</f>
        <v>11</v>
      </c>
    </row>
    <row r="17" spans="1:8" ht="15.75">
      <c r="A17" s="2">
        <v>11</v>
      </c>
      <c r="B17" s="2" t="s">
        <v>21</v>
      </c>
      <c r="C17" s="2" t="s">
        <v>72</v>
      </c>
      <c r="D17" s="2" t="s">
        <v>77</v>
      </c>
      <c r="E17" s="16">
        <v>0.0031134259259259257</v>
      </c>
      <c r="F17" s="17">
        <f>RANK(E17,$E$7:$E$17,1)</f>
        <v>11</v>
      </c>
      <c r="G17" s="1">
        <v>46</v>
      </c>
      <c r="H17" s="17">
        <f>RANK(G17,$G$7:$G$17,0)</f>
        <v>6</v>
      </c>
    </row>
    <row r="18" spans="1:8" ht="15.75">
      <c r="A18" s="2">
        <v>12</v>
      </c>
      <c r="B18" s="2" t="s">
        <v>65</v>
      </c>
      <c r="C18" s="2" t="s">
        <v>74</v>
      </c>
      <c r="D18" s="2" t="s">
        <v>77</v>
      </c>
      <c r="E18" s="37">
        <v>0.0025925925925925925</v>
      </c>
      <c r="F18" s="17" t="s">
        <v>29</v>
      </c>
      <c r="G18" s="1">
        <v>48</v>
      </c>
      <c r="H18" s="17" t="s">
        <v>29</v>
      </c>
    </row>
    <row r="19" spans="1:8" ht="15.75">
      <c r="A19" s="2">
        <v>13</v>
      </c>
      <c r="B19" s="2" t="s">
        <v>67</v>
      </c>
      <c r="C19" s="2" t="s">
        <v>70</v>
      </c>
      <c r="D19" s="2" t="s">
        <v>77</v>
      </c>
      <c r="E19" s="37">
        <v>0.0027199074074074074</v>
      </c>
      <c r="F19" s="17" t="s">
        <v>29</v>
      </c>
      <c r="G19" s="1">
        <v>31</v>
      </c>
      <c r="H19" s="17" t="s">
        <v>29</v>
      </c>
    </row>
    <row r="20" spans="1:8" ht="24.75" customHeight="1">
      <c r="A20" s="3"/>
      <c r="B20" s="35" t="s">
        <v>88</v>
      </c>
      <c r="C20" s="3"/>
      <c r="D20" s="3"/>
      <c r="E20" s="20"/>
      <c r="F20" s="38"/>
      <c r="G20" s="39"/>
      <c r="H20" s="38"/>
    </row>
    <row r="21" spans="1:8" ht="15.75">
      <c r="A21" s="2">
        <v>1</v>
      </c>
      <c r="B21" s="2" t="s">
        <v>63</v>
      </c>
      <c r="C21" s="2" t="s">
        <v>64</v>
      </c>
      <c r="D21" s="2" t="s">
        <v>76</v>
      </c>
      <c r="E21" s="37">
        <v>0.0024652777777777776</v>
      </c>
      <c r="F21" s="17">
        <f>RANK(E21,$E$21:$E$45,1)</f>
        <v>18</v>
      </c>
      <c r="G21" s="1">
        <v>18.5</v>
      </c>
      <c r="H21" s="17">
        <f>RANK(G21,$G$21:$G$45,0)</f>
        <v>1</v>
      </c>
    </row>
    <row r="22" spans="1:8" ht="15.75">
      <c r="A22" s="2">
        <v>2</v>
      </c>
      <c r="B22" s="2" t="s">
        <v>28</v>
      </c>
      <c r="C22" s="2" t="s">
        <v>86</v>
      </c>
      <c r="D22" s="2" t="s">
        <v>76</v>
      </c>
      <c r="E22" s="37">
        <v>0.0022106481481481478</v>
      </c>
      <c r="F22" s="17">
        <f>RANK(E22,$E$21:$E$45,1)</f>
        <v>4</v>
      </c>
      <c r="G22" s="1">
        <v>18</v>
      </c>
      <c r="H22" s="17">
        <f aca="true" t="shared" si="0" ref="H22:H45">RANK(G22,$G$21:$G$45,0)</f>
        <v>2</v>
      </c>
    </row>
    <row r="23" spans="1:8" ht="15.75">
      <c r="A23" s="2">
        <v>3</v>
      </c>
      <c r="B23" s="2" t="s">
        <v>50</v>
      </c>
      <c r="C23" s="2" t="s">
        <v>85</v>
      </c>
      <c r="D23" s="2" t="s">
        <v>76</v>
      </c>
      <c r="E23" s="37">
        <v>0.002349537037037037</v>
      </c>
      <c r="F23" s="17">
        <f>RANK(E23,$E$21:$E$45,1)</f>
        <v>10</v>
      </c>
      <c r="G23" s="1">
        <v>16.5</v>
      </c>
      <c r="H23" s="17">
        <f t="shared" si="0"/>
        <v>3</v>
      </c>
    </row>
    <row r="24" spans="1:8" ht="15.75">
      <c r="A24" s="2">
        <v>4</v>
      </c>
      <c r="B24" s="2" t="s">
        <v>56</v>
      </c>
      <c r="C24" s="2" t="s">
        <v>30</v>
      </c>
      <c r="D24" s="2" t="s">
        <v>76</v>
      </c>
      <c r="E24" s="37">
        <v>0.0024768518518518516</v>
      </c>
      <c r="F24" s="17">
        <f>RANK(E24,$E$21:$E$45,1)</f>
        <v>19</v>
      </c>
      <c r="G24" s="1">
        <v>14.5</v>
      </c>
      <c r="H24" s="17">
        <f t="shared" si="0"/>
        <v>4</v>
      </c>
    </row>
    <row r="25" spans="1:8" ht="15.75">
      <c r="A25" s="2">
        <v>5</v>
      </c>
      <c r="B25" s="2" t="s">
        <v>22</v>
      </c>
      <c r="C25" s="2" t="s">
        <v>72</v>
      </c>
      <c r="D25" s="2" t="s">
        <v>76</v>
      </c>
      <c r="E25" s="37">
        <v>0.002372685185185185</v>
      </c>
      <c r="F25" s="17">
        <f>RANK(E25,$E$21:$E$45,1)</f>
        <v>13</v>
      </c>
      <c r="G25" s="1">
        <v>14</v>
      </c>
      <c r="H25" s="17">
        <f t="shared" si="0"/>
        <v>5</v>
      </c>
    </row>
    <row r="26" spans="1:8" ht="15.75">
      <c r="A26" s="2">
        <v>6</v>
      </c>
      <c r="B26" s="2" t="s">
        <v>23</v>
      </c>
      <c r="C26" s="2" t="s">
        <v>72</v>
      </c>
      <c r="D26" s="2" t="s">
        <v>76</v>
      </c>
      <c r="E26" s="16">
        <v>0.0021064814814814813</v>
      </c>
      <c r="F26" s="17">
        <f>RANK(E26,$E$21:$E$45,1)</f>
        <v>2</v>
      </c>
      <c r="G26" s="1">
        <v>12.5</v>
      </c>
      <c r="H26" s="17">
        <f t="shared" si="0"/>
        <v>6</v>
      </c>
    </row>
    <row r="27" spans="1:8" ht="15.75">
      <c r="A27" s="2">
        <v>7</v>
      </c>
      <c r="B27" s="2" t="s">
        <v>44</v>
      </c>
      <c r="C27" s="2" t="s">
        <v>71</v>
      </c>
      <c r="D27" s="2" t="s">
        <v>76</v>
      </c>
      <c r="E27" s="16">
        <v>0.0022685185185185182</v>
      </c>
      <c r="F27" s="17">
        <f>RANK(E27,$E$21:$E$45,1)</f>
        <v>7</v>
      </c>
      <c r="G27" s="1">
        <v>12.5</v>
      </c>
      <c r="H27" s="17">
        <f t="shared" si="0"/>
        <v>6</v>
      </c>
    </row>
    <row r="28" spans="1:8" ht="15.75">
      <c r="A28" s="2">
        <v>8</v>
      </c>
      <c r="B28" s="2" t="s">
        <v>51</v>
      </c>
      <c r="C28" s="2" t="s">
        <v>85</v>
      </c>
      <c r="D28" s="2" t="s">
        <v>76</v>
      </c>
      <c r="E28" s="16">
        <v>0.002361111111111111</v>
      </c>
      <c r="F28" s="17">
        <f>RANK(E28,$E$21:$E$45,1)</f>
        <v>11</v>
      </c>
      <c r="G28" s="1">
        <v>12.5</v>
      </c>
      <c r="H28" s="17">
        <f t="shared" si="0"/>
        <v>6</v>
      </c>
    </row>
    <row r="29" spans="1:8" ht="15.75">
      <c r="A29" s="2">
        <v>9</v>
      </c>
      <c r="B29" s="2" t="s">
        <v>46</v>
      </c>
      <c r="C29" s="2" t="s">
        <v>71</v>
      </c>
      <c r="D29" s="2" t="s">
        <v>76</v>
      </c>
      <c r="E29" s="16">
        <v>0.0021643518518518518</v>
      </c>
      <c r="F29" s="17">
        <f>RANK(E29,$E$21:$E$45,1)</f>
        <v>3</v>
      </c>
      <c r="G29" s="1">
        <v>12</v>
      </c>
      <c r="H29" s="17">
        <f t="shared" si="0"/>
        <v>9</v>
      </c>
    </row>
    <row r="30" spans="1:8" ht="15.75">
      <c r="A30" s="2">
        <v>10</v>
      </c>
      <c r="B30" s="2" t="s">
        <v>58</v>
      </c>
      <c r="C30" s="2" t="s">
        <v>30</v>
      </c>
      <c r="D30" s="2" t="s">
        <v>76</v>
      </c>
      <c r="E30" s="16">
        <v>0.002361111111111111</v>
      </c>
      <c r="F30" s="17">
        <f>RANK(E30,$E$21:$E$45,1)</f>
        <v>11</v>
      </c>
      <c r="G30" s="1">
        <v>10.5</v>
      </c>
      <c r="H30" s="17">
        <f t="shared" si="0"/>
        <v>10</v>
      </c>
    </row>
    <row r="31" spans="1:8" ht="15.75">
      <c r="A31" s="2">
        <v>11</v>
      </c>
      <c r="B31" s="2" t="s">
        <v>27</v>
      </c>
      <c r="C31" s="2" t="s">
        <v>86</v>
      </c>
      <c r="D31" s="2" t="s">
        <v>76</v>
      </c>
      <c r="E31" s="16">
        <v>0.0022106481481481478</v>
      </c>
      <c r="F31" s="17">
        <f>RANK(E31,$E$21:$E$45,1)</f>
        <v>4</v>
      </c>
      <c r="G31" s="1">
        <v>10</v>
      </c>
      <c r="H31" s="17">
        <f t="shared" si="0"/>
        <v>11</v>
      </c>
    </row>
    <row r="32" spans="1:8" ht="15.75">
      <c r="A32" s="2">
        <v>12</v>
      </c>
      <c r="B32" s="2" t="s">
        <v>25</v>
      </c>
      <c r="C32" s="2" t="s">
        <v>86</v>
      </c>
      <c r="D32" s="2" t="s">
        <v>76</v>
      </c>
      <c r="E32" s="16">
        <v>0.0023263888888888887</v>
      </c>
      <c r="F32" s="17">
        <f>RANK(E32,$E$21:$E$45,1)</f>
        <v>8</v>
      </c>
      <c r="G32" s="1">
        <v>10</v>
      </c>
      <c r="H32" s="17">
        <f t="shared" si="0"/>
        <v>11</v>
      </c>
    </row>
    <row r="33" spans="1:8" ht="15.75">
      <c r="A33" s="2">
        <v>13</v>
      </c>
      <c r="B33" s="2" t="s">
        <v>54</v>
      </c>
      <c r="C33" s="2" t="s">
        <v>89</v>
      </c>
      <c r="D33" s="2" t="s">
        <v>76</v>
      </c>
      <c r="E33" s="16">
        <v>0.0025694444444444445</v>
      </c>
      <c r="F33" s="17">
        <f>RANK(E33,$E$21:$E$45,1)</f>
        <v>22</v>
      </c>
      <c r="G33" s="1">
        <v>10</v>
      </c>
      <c r="H33" s="17">
        <f t="shared" si="0"/>
        <v>11</v>
      </c>
    </row>
    <row r="34" spans="1:8" ht="15.75">
      <c r="A34" s="2">
        <v>14</v>
      </c>
      <c r="B34" s="2" t="s">
        <v>49</v>
      </c>
      <c r="C34" s="2" t="s">
        <v>85</v>
      </c>
      <c r="D34" s="2" t="s">
        <v>76</v>
      </c>
      <c r="E34" s="16">
        <v>0.0020486111111111113</v>
      </c>
      <c r="F34" s="17">
        <f>RANK(E34,$E$21:$E$45,1)</f>
        <v>1</v>
      </c>
      <c r="G34" s="1">
        <v>9</v>
      </c>
      <c r="H34" s="17">
        <f t="shared" si="0"/>
        <v>14</v>
      </c>
    </row>
    <row r="35" spans="1:8" ht="15.75">
      <c r="A35" s="2">
        <v>15</v>
      </c>
      <c r="B35" s="2" t="s">
        <v>55</v>
      </c>
      <c r="C35" s="2" t="s">
        <v>89</v>
      </c>
      <c r="D35" s="2" t="s">
        <v>76</v>
      </c>
      <c r="E35" s="16">
        <v>0.0024421296296296296</v>
      </c>
      <c r="F35" s="17">
        <f>RANK(E35,$E$21:$E$45,1)</f>
        <v>17</v>
      </c>
      <c r="G35" s="1">
        <v>9</v>
      </c>
      <c r="H35" s="17">
        <f t="shared" si="0"/>
        <v>14</v>
      </c>
    </row>
    <row r="36" spans="1:8" ht="15.75">
      <c r="A36" s="2">
        <v>16</v>
      </c>
      <c r="B36" s="2" t="s">
        <v>45</v>
      </c>
      <c r="C36" s="2" t="s">
        <v>71</v>
      </c>
      <c r="D36" s="2" t="s">
        <v>76</v>
      </c>
      <c r="E36" s="16">
        <v>0.0022222222222222222</v>
      </c>
      <c r="F36" s="17">
        <f>RANK(E36,$E$21:$E$45,1)</f>
        <v>6</v>
      </c>
      <c r="G36" s="1">
        <v>8.5</v>
      </c>
      <c r="H36" s="17">
        <f t="shared" si="0"/>
        <v>16</v>
      </c>
    </row>
    <row r="37" spans="1:8" ht="15.75">
      <c r="A37" s="2">
        <v>17</v>
      </c>
      <c r="B37" s="2" t="s">
        <v>43</v>
      </c>
      <c r="C37" s="2" t="s">
        <v>31</v>
      </c>
      <c r="D37" s="2" t="s">
        <v>76</v>
      </c>
      <c r="E37" s="16">
        <v>0.0024305555555555556</v>
      </c>
      <c r="F37" s="17">
        <f>RANK(E37,$E$21:$E$45,1)</f>
        <v>16</v>
      </c>
      <c r="G37" s="1">
        <v>8.5</v>
      </c>
      <c r="H37" s="17">
        <f t="shared" si="0"/>
        <v>16</v>
      </c>
    </row>
    <row r="38" spans="1:8" ht="15.75">
      <c r="A38" s="2">
        <v>18</v>
      </c>
      <c r="B38" s="2" t="s">
        <v>53</v>
      </c>
      <c r="C38" s="2" t="s">
        <v>89</v>
      </c>
      <c r="D38" s="2" t="s">
        <v>76</v>
      </c>
      <c r="E38" s="16">
        <v>0.002511574074074074</v>
      </c>
      <c r="F38" s="17">
        <f>RANK(E38,$E$21:$E$45,1)</f>
        <v>21</v>
      </c>
      <c r="G38" s="1">
        <v>8.5</v>
      </c>
      <c r="H38" s="17">
        <f t="shared" si="0"/>
        <v>16</v>
      </c>
    </row>
    <row r="39" spans="1:8" ht="15.75">
      <c r="A39" s="2">
        <v>19</v>
      </c>
      <c r="B39" s="2" t="s">
        <v>38</v>
      </c>
      <c r="C39" s="2" t="s">
        <v>90</v>
      </c>
      <c r="D39" s="2" t="s">
        <v>76</v>
      </c>
      <c r="E39" s="16">
        <v>0.002337962962962963</v>
      </c>
      <c r="F39" s="17">
        <f>RANK(E39,$E$21:$E$45,1)</f>
        <v>9</v>
      </c>
      <c r="G39" s="1">
        <v>8</v>
      </c>
      <c r="H39" s="17">
        <f t="shared" si="0"/>
        <v>19</v>
      </c>
    </row>
    <row r="40" spans="1:8" ht="15.75">
      <c r="A40" s="2">
        <v>20</v>
      </c>
      <c r="B40" s="2" t="s">
        <v>57</v>
      </c>
      <c r="C40" s="2" t="s">
        <v>30</v>
      </c>
      <c r="D40" s="2" t="s">
        <v>76</v>
      </c>
      <c r="E40" s="16">
        <v>0.0024074074074074076</v>
      </c>
      <c r="F40" s="17">
        <f>RANK(E40,$E$21:$E$45,1)</f>
        <v>15</v>
      </c>
      <c r="G40" s="1">
        <v>7.5</v>
      </c>
      <c r="H40" s="17">
        <f t="shared" si="0"/>
        <v>20</v>
      </c>
    </row>
    <row r="41" spans="1:8" ht="15.75">
      <c r="A41" s="2">
        <v>21</v>
      </c>
      <c r="B41" s="2" t="s">
        <v>24</v>
      </c>
      <c r="C41" s="2" t="s">
        <v>72</v>
      </c>
      <c r="D41" s="2" t="s">
        <v>76</v>
      </c>
      <c r="E41" s="16">
        <v>0.0025</v>
      </c>
      <c r="F41" s="17">
        <f>RANK(E41,$E$21:$E$45,1)</f>
        <v>20</v>
      </c>
      <c r="G41" s="1">
        <v>7.5</v>
      </c>
      <c r="H41" s="17">
        <f t="shared" si="0"/>
        <v>20</v>
      </c>
    </row>
    <row r="42" spans="1:8" ht="15.75">
      <c r="A42" s="2">
        <v>22</v>
      </c>
      <c r="B42" s="2" t="s">
        <v>40</v>
      </c>
      <c r="C42" s="2" t="s">
        <v>31</v>
      </c>
      <c r="D42" s="2" t="s">
        <v>76</v>
      </c>
      <c r="E42" s="16">
        <v>0.0025694444444444445</v>
      </c>
      <c r="F42" s="17">
        <f>RANK(E42,$E$21:$E$45,1)</f>
        <v>22</v>
      </c>
      <c r="G42" s="1">
        <v>7.5</v>
      </c>
      <c r="H42" s="17">
        <f t="shared" si="0"/>
        <v>20</v>
      </c>
    </row>
    <row r="43" spans="1:8" ht="15.75">
      <c r="A43" s="2">
        <v>23</v>
      </c>
      <c r="B43" s="2" t="s">
        <v>18</v>
      </c>
      <c r="C43" s="2" t="s">
        <v>90</v>
      </c>
      <c r="D43" s="2" t="s">
        <v>76</v>
      </c>
      <c r="E43" s="16">
        <v>0.002777777777777778</v>
      </c>
      <c r="F43" s="17">
        <f>RANK(E43,$E$21:$E$45,1)</f>
        <v>25</v>
      </c>
      <c r="G43" s="1">
        <v>3</v>
      </c>
      <c r="H43" s="17">
        <f t="shared" si="0"/>
        <v>23</v>
      </c>
    </row>
    <row r="44" spans="1:8" ht="15.75">
      <c r="A44" s="2">
        <v>24</v>
      </c>
      <c r="B44" s="2" t="s">
        <v>61</v>
      </c>
      <c r="C44" s="2" t="s">
        <v>64</v>
      </c>
      <c r="D44" s="2" t="s">
        <v>76</v>
      </c>
      <c r="E44" s="16">
        <v>0.002384259259259259</v>
      </c>
      <c r="F44" s="17">
        <f>RANK(E44,$E$21:$E$45,1)</f>
        <v>14</v>
      </c>
      <c r="G44" s="1">
        <v>0.5</v>
      </c>
      <c r="H44" s="17">
        <f t="shared" si="0"/>
        <v>24</v>
      </c>
    </row>
    <row r="45" spans="1:8" ht="15.75">
      <c r="A45" s="2">
        <v>25</v>
      </c>
      <c r="B45" s="2" t="s">
        <v>37</v>
      </c>
      <c r="C45" s="2" t="s">
        <v>90</v>
      </c>
      <c r="D45" s="2" t="s">
        <v>76</v>
      </c>
      <c r="E45" s="16">
        <v>0.002731481481481482</v>
      </c>
      <c r="F45" s="17">
        <f>RANK(E45,$E$21:$E$45,1)</f>
        <v>24</v>
      </c>
      <c r="G45" s="1">
        <v>0</v>
      </c>
      <c r="H45" s="17">
        <f t="shared" si="0"/>
        <v>25</v>
      </c>
    </row>
    <row r="46" spans="1:8" ht="15.75">
      <c r="A46" s="2">
        <v>26</v>
      </c>
      <c r="B46" s="2" t="s">
        <v>69</v>
      </c>
      <c r="C46" s="2" t="s">
        <v>70</v>
      </c>
      <c r="D46" s="2" t="s">
        <v>76</v>
      </c>
      <c r="E46" s="16">
        <v>0.0022685185185185182</v>
      </c>
      <c r="F46" s="17" t="s">
        <v>29</v>
      </c>
      <c r="G46" s="1">
        <v>7</v>
      </c>
      <c r="H46" s="17" t="s">
        <v>29</v>
      </c>
    </row>
    <row r="47" spans="1:8" ht="15.75">
      <c r="A47" s="2">
        <v>27</v>
      </c>
      <c r="B47" s="2" t="s">
        <v>34</v>
      </c>
      <c r="C47" s="2" t="s">
        <v>74</v>
      </c>
      <c r="D47" s="2" t="s">
        <v>76</v>
      </c>
      <c r="E47" s="16">
        <v>0.002384259259259259</v>
      </c>
      <c r="F47" s="17" t="s">
        <v>29</v>
      </c>
      <c r="G47" s="1">
        <v>12</v>
      </c>
      <c r="H47" s="17" t="s">
        <v>29</v>
      </c>
    </row>
    <row r="48" spans="1:8" ht="15.75">
      <c r="A48" s="2">
        <v>28</v>
      </c>
      <c r="B48" s="2" t="s">
        <v>68</v>
      </c>
      <c r="C48" s="2" t="s">
        <v>70</v>
      </c>
      <c r="D48" s="2" t="s">
        <v>76</v>
      </c>
      <c r="E48" s="16">
        <v>0.002384259259259259</v>
      </c>
      <c r="F48" s="17" t="s">
        <v>29</v>
      </c>
      <c r="G48" s="1">
        <v>8</v>
      </c>
      <c r="H48" s="17" t="s">
        <v>29</v>
      </c>
    </row>
    <row r="49" spans="1:8" ht="15.75">
      <c r="A49" s="2">
        <v>29</v>
      </c>
      <c r="B49" s="2" t="s">
        <v>36</v>
      </c>
      <c r="C49" s="2" t="s">
        <v>74</v>
      </c>
      <c r="D49" s="2" t="s">
        <v>76</v>
      </c>
      <c r="E49" s="16">
        <v>0.002488425925925926</v>
      </c>
      <c r="F49" s="17" t="s">
        <v>29</v>
      </c>
      <c r="G49" s="1">
        <v>12</v>
      </c>
      <c r="H49" s="17" t="s">
        <v>29</v>
      </c>
    </row>
    <row r="50" spans="1:8" ht="15.75">
      <c r="A50" s="2">
        <v>30</v>
      </c>
      <c r="B50" s="2" t="s">
        <v>35</v>
      </c>
      <c r="C50" s="2" t="s">
        <v>74</v>
      </c>
      <c r="D50" s="2" t="s">
        <v>76</v>
      </c>
      <c r="E50" s="16">
        <v>0.0025810185185185185</v>
      </c>
      <c r="F50" s="17" t="s">
        <v>29</v>
      </c>
      <c r="G50" s="1">
        <v>6</v>
      </c>
      <c r="H50" s="17" t="s">
        <v>29</v>
      </c>
    </row>
    <row r="51" spans="1:8" ht="15.75">
      <c r="A51" s="2">
        <v>31</v>
      </c>
      <c r="B51" s="2" t="s">
        <v>66</v>
      </c>
      <c r="C51" s="2" t="s">
        <v>70</v>
      </c>
      <c r="D51" s="2" t="s">
        <v>76</v>
      </c>
      <c r="E51" s="16">
        <v>0.0026620370370370374</v>
      </c>
      <c r="F51" s="17" t="s">
        <v>29</v>
      </c>
      <c r="G51" s="1">
        <v>7</v>
      </c>
      <c r="H51" s="17" t="s">
        <v>29</v>
      </c>
    </row>
    <row r="54" spans="1:4" ht="15.75">
      <c r="A54" s="3"/>
      <c r="B54" s="3" t="s">
        <v>3</v>
      </c>
      <c r="C54" s="6"/>
      <c r="D54" s="3" t="s">
        <v>4</v>
      </c>
    </row>
  </sheetData>
  <sheetProtection/>
  <mergeCells count="7">
    <mergeCell ref="B1:H1"/>
    <mergeCell ref="E4:F4"/>
    <mergeCell ref="G4:H4"/>
    <mergeCell ref="A4:A5"/>
    <mergeCell ref="B4:B5"/>
    <mergeCell ref="C4:C5"/>
    <mergeCell ref="D4:D5"/>
  </mergeCells>
  <printOptions/>
  <pageMargins left="0.7086614173228347" right="0.31496062992125984" top="0.35433070866141736" bottom="0.15748031496062992" header="0.31496062992125984" footer="0.31496062992125984"/>
  <pageSetup fitToHeight="0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2:T22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5.28125" style="0" customWidth="1"/>
    <col min="2" max="2" width="40.140625" style="0" customWidth="1"/>
    <col min="3" max="3" width="8.140625" style="0" customWidth="1"/>
    <col min="4" max="4" width="8.8515625" style="0" customWidth="1"/>
    <col min="5" max="5" width="8.57421875" style="0" customWidth="1"/>
    <col min="6" max="6" width="6.8515625" style="0" customWidth="1"/>
    <col min="7" max="7" width="8.140625" style="0" customWidth="1"/>
    <col min="8" max="8" width="9.140625" style="0" customWidth="1"/>
    <col min="9" max="9" width="8.421875" style="0" customWidth="1"/>
    <col min="10" max="10" width="7.00390625" style="0" customWidth="1"/>
    <col min="11" max="11" width="8.28125" style="0" customWidth="1"/>
    <col min="12" max="12" width="8.8515625" style="0" customWidth="1"/>
    <col min="13" max="13" width="9.28125" style="0" customWidth="1"/>
    <col min="14" max="14" width="7.7109375" style="0" customWidth="1"/>
    <col min="15" max="15" width="10.00390625" style="0" customWidth="1"/>
    <col min="16" max="16" width="7.140625" style="0" customWidth="1"/>
    <col min="17" max="17" width="10.421875" style="0" customWidth="1"/>
    <col min="18" max="18" width="7.421875" style="0" customWidth="1"/>
    <col min="19" max="19" width="10.140625" style="0" customWidth="1"/>
    <col min="20" max="20" width="7.28125" style="0" customWidth="1"/>
    <col min="21" max="21" width="11.140625" style="0" customWidth="1"/>
  </cols>
  <sheetData>
    <row r="2" ht="15.75">
      <c r="B2" s="3" t="s">
        <v>94</v>
      </c>
    </row>
    <row r="3" spans="2:12" ht="15.75">
      <c r="B3" s="3" t="s">
        <v>95</v>
      </c>
      <c r="D3" s="22">
        <v>0.00034722222222222224</v>
      </c>
      <c r="H3" s="22">
        <v>0.00034722222222222224</v>
      </c>
      <c r="L3" s="22">
        <v>0.00011574074074074073</v>
      </c>
    </row>
    <row r="4" spans="1:20" ht="16.5" customHeight="1">
      <c r="A4" s="28" t="s">
        <v>0</v>
      </c>
      <c r="B4" s="28" t="s">
        <v>5</v>
      </c>
      <c r="C4" s="31" t="s">
        <v>12</v>
      </c>
      <c r="D4" s="32"/>
      <c r="E4" s="32"/>
      <c r="F4" s="33"/>
      <c r="G4" s="31" t="s">
        <v>13</v>
      </c>
      <c r="H4" s="32"/>
      <c r="I4" s="32"/>
      <c r="J4" s="33"/>
      <c r="K4" s="26" t="s">
        <v>80</v>
      </c>
      <c r="L4" s="30"/>
      <c r="M4" s="30"/>
      <c r="N4" s="27"/>
      <c r="O4" s="26" t="s">
        <v>11</v>
      </c>
      <c r="P4" s="27"/>
      <c r="Q4" s="26" t="s">
        <v>10</v>
      </c>
      <c r="R4" s="27"/>
      <c r="S4" s="26" t="s">
        <v>9</v>
      </c>
      <c r="T4" s="27"/>
    </row>
    <row r="5" spans="1:20" ht="28.5" customHeight="1">
      <c r="A5" s="29"/>
      <c r="B5" s="29"/>
      <c r="C5" s="15" t="s">
        <v>16</v>
      </c>
      <c r="D5" s="15" t="s">
        <v>15</v>
      </c>
      <c r="E5" s="7" t="s">
        <v>78</v>
      </c>
      <c r="F5" s="15" t="s">
        <v>1</v>
      </c>
      <c r="G5" s="7" t="s">
        <v>20</v>
      </c>
      <c r="H5" s="7" t="s">
        <v>15</v>
      </c>
      <c r="I5" s="7" t="s">
        <v>78</v>
      </c>
      <c r="J5" s="7" t="s">
        <v>1</v>
      </c>
      <c r="K5" s="7" t="s">
        <v>20</v>
      </c>
      <c r="L5" s="7" t="s">
        <v>15</v>
      </c>
      <c r="M5" s="7" t="s">
        <v>78</v>
      </c>
      <c r="N5" s="7" t="s">
        <v>1</v>
      </c>
      <c r="O5" s="7" t="s">
        <v>32</v>
      </c>
      <c r="P5" s="7" t="s">
        <v>1</v>
      </c>
      <c r="Q5" s="7" t="s">
        <v>32</v>
      </c>
      <c r="R5" s="7" t="s">
        <v>1</v>
      </c>
      <c r="S5" s="7" t="s">
        <v>32</v>
      </c>
      <c r="T5" s="7" t="s">
        <v>1</v>
      </c>
    </row>
    <row r="6" spans="1:20" ht="15.75">
      <c r="A6" s="11">
        <v>1</v>
      </c>
      <c r="B6" s="2" t="s">
        <v>30</v>
      </c>
      <c r="C6" s="21">
        <v>0.008055555555555555</v>
      </c>
      <c r="D6" s="2">
        <v>25</v>
      </c>
      <c r="E6" s="21">
        <f>C6+(D6*$D$3)</f>
        <v>0.01673611111111111</v>
      </c>
      <c r="F6" s="23">
        <f>RANK(E6,$E$6:$E$14,1)</f>
        <v>9</v>
      </c>
      <c r="G6" s="21">
        <v>0.019178240740740742</v>
      </c>
      <c r="H6" s="24">
        <v>6</v>
      </c>
      <c r="I6" s="21">
        <f>G6+(H6*$H$3)</f>
        <v>0.021261574074074075</v>
      </c>
      <c r="J6" s="23">
        <f>RANK(I6,$I$6:$I$14,1)</f>
        <v>3</v>
      </c>
      <c r="K6" s="21">
        <v>0.00337962962962963</v>
      </c>
      <c r="L6" s="2">
        <v>10</v>
      </c>
      <c r="M6" s="21">
        <f>K6+(L6*$L$3)</f>
        <v>0.004537037037037037</v>
      </c>
      <c r="N6" s="23">
        <f>RANK(M6,$M$6:$M$14,1)</f>
        <v>3</v>
      </c>
      <c r="O6" s="14">
        <v>0.0008341435185185185</v>
      </c>
      <c r="P6" s="11">
        <v>1</v>
      </c>
      <c r="Q6" s="19">
        <v>38.9</v>
      </c>
      <c r="R6" s="11">
        <f>RANK(Q6,$Q$6:$Q$14,0)</f>
        <v>3</v>
      </c>
      <c r="S6" s="18">
        <v>0.010023148148148149</v>
      </c>
      <c r="T6" s="11">
        <f>RANK(S6,$S$6:$S$14,1)</f>
        <v>4</v>
      </c>
    </row>
    <row r="7" spans="1:20" ht="15.75">
      <c r="A7" s="11">
        <v>2</v>
      </c>
      <c r="B7" s="2" t="s">
        <v>85</v>
      </c>
      <c r="C7" s="21">
        <v>0.008854166666666666</v>
      </c>
      <c r="D7" s="2">
        <v>6</v>
      </c>
      <c r="E7" s="21">
        <f aca="true" t="shared" si="0" ref="E7:E16">C7+(D7*$D$3)</f>
        <v>0.0109375</v>
      </c>
      <c r="F7" s="23">
        <f aca="true" t="shared" si="1" ref="F7:F14">RANK(E7,$E$6:$E$14,1)</f>
        <v>5</v>
      </c>
      <c r="G7" s="21">
        <v>0.019212962962962963</v>
      </c>
      <c r="H7" s="2">
        <v>4</v>
      </c>
      <c r="I7" s="21">
        <f>G7+(H7*$H$3)</f>
        <v>0.02060185185185185</v>
      </c>
      <c r="J7" s="23">
        <f aca="true" t="shared" si="2" ref="J7:J14">RANK(I7,$I$6:$I$14,1)</f>
        <v>1</v>
      </c>
      <c r="K7" s="21">
        <v>0.003275462962962963</v>
      </c>
      <c r="L7" s="2">
        <v>20</v>
      </c>
      <c r="M7" s="21">
        <f aca="true" t="shared" si="3" ref="M7:M16">K7+(L7*$L$3)</f>
        <v>0.005590277777777777</v>
      </c>
      <c r="N7" s="23">
        <f aca="true" t="shared" si="4" ref="N7:N14">RANK(M7,$M$6:$M$14,1)</f>
        <v>6</v>
      </c>
      <c r="O7" s="14">
        <v>0.0009847222222222221</v>
      </c>
      <c r="P7" s="11">
        <v>2</v>
      </c>
      <c r="Q7" s="19">
        <v>44.6</v>
      </c>
      <c r="R7" s="11">
        <f aca="true" t="shared" si="5" ref="R7:R14">RANK(Q7,$Q$6:$Q$14,0)</f>
        <v>1</v>
      </c>
      <c r="S7" s="18">
        <v>0.009143518518518518</v>
      </c>
      <c r="T7" s="11">
        <f aca="true" t="shared" si="6" ref="T7:T14">RANK(S7,$S$6:$S$14,1)</f>
        <v>1</v>
      </c>
    </row>
    <row r="8" spans="1:20" ht="15.75">
      <c r="A8" s="11">
        <v>3</v>
      </c>
      <c r="B8" s="2" t="s">
        <v>86</v>
      </c>
      <c r="C8" s="21">
        <v>0.009745370370370371</v>
      </c>
      <c r="D8" s="2">
        <v>10</v>
      </c>
      <c r="E8" s="21">
        <f t="shared" si="0"/>
        <v>0.013217592592592593</v>
      </c>
      <c r="F8" s="23">
        <f t="shared" si="1"/>
        <v>7</v>
      </c>
      <c r="G8" s="21">
        <v>0.023472222222222217</v>
      </c>
      <c r="H8" s="2">
        <v>7</v>
      </c>
      <c r="I8" s="21">
        <f>G8+(H8*$H$3)</f>
        <v>0.025902777777777775</v>
      </c>
      <c r="J8" s="23">
        <f t="shared" si="2"/>
        <v>9</v>
      </c>
      <c r="K8" s="21">
        <v>0.003090277777777778</v>
      </c>
      <c r="L8" s="2">
        <v>8</v>
      </c>
      <c r="M8" s="21">
        <f t="shared" si="3"/>
        <v>0.004016203703703704</v>
      </c>
      <c r="N8" s="23">
        <f t="shared" si="4"/>
        <v>2</v>
      </c>
      <c r="O8" s="14">
        <v>0.0010416666666666667</v>
      </c>
      <c r="P8" s="11">
        <v>3</v>
      </c>
      <c r="Q8" s="19">
        <v>43.3</v>
      </c>
      <c r="R8" s="11">
        <f t="shared" si="5"/>
        <v>2</v>
      </c>
      <c r="S8" s="18">
        <v>0.009467592592592592</v>
      </c>
      <c r="T8" s="11">
        <f t="shared" si="6"/>
        <v>3</v>
      </c>
    </row>
    <row r="9" spans="1:20" ht="15.75">
      <c r="A9" s="11">
        <v>4</v>
      </c>
      <c r="B9" s="2" t="s">
        <v>72</v>
      </c>
      <c r="C9" s="21">
        <v>0.006608796296296297</v>
      </c>
      <c r="D9" s="2">
        <v>10</v>
      </c>
      <c r="E9" s="21">
        <f t="shared" si="0"/>
        <v>0.010081018518518519</v>
      </c>
      <c r="F9" s="23">
        <f t="shared" si="1"/>
        <v>3</v>
      </c>
      <c r="G9" s="21">
        <v>0.019131944444444444</v>
      </c>
      <c r="H9" s="2">
        <v>5</v>
      </c>
      <c r="I9" s="21">
        <f aca="true" t="shared" si="7" ref="I9:I16">G9+(H9*$H$3)</f>
        <v>0.020868055555555556</v>
      </c>
      <c r="J9" s="23">
        <f t="shared" si="2"/>
        <v>2</v>
      </c>
      <c r="K9" s="21">
        <v>0.003946759259259259</v>
      </c>
      <c r="L9" s="2">
        <v>23</v>
      </c>
      <c r="M9" s="21">
        <f t="shared" si="3"/>
        <v>0.006608796296296297</v>
      </c>
      <c r="N9" s="23">
        <f t="shared" si="4"/>
        <v>7</v>
      </c>
      <c r="O9" s="14">
        <v>0.0010416666666666667</v>
      </c>
      <c r="P9" s="11">
        <v>3</v>
      </c>
      <c r="Q9" s="19">
        <v>38.6</v>
      </c>
      <c r="R9" s="11">
        <f t="shared" si="5"/>
        <v>4</v>
      </c>
      <c r="S9" s="18">
        <v>0.010092592592592592</v>
      </c>
      <c r="T9" s="11">
        <f t="shared" si="6"/>
        <v>5</v>
      </c>
    </row>
    <row r="10" spans="1:20" ht="15.75">
      <c r="A10" s="11">
        <v>5</v>
      </c>
      <c r="B10" s="2" t="s">
        <v>89</v>
      </c>
      <c r="C10" s="21">
        <v>0.005648148148148148</v>
      </c>
      <c r="D10" s="2">
        <v>1</v>
      </c>
      <c r="E10" s="21">
        <f t="shared" si="0"/>
        <v>0.00599537037037037</v>
      </c>
      <c r="F10" s="23">
        <f t="shared" si="1"/>
        <v>1</v>
      </c>
      <c r="G10" s="21">
        <v>0.019791666666666666</v>
      </c>
      <c r="H10" s="2">
        <v>10</v>
      </c>
      <c r="I10" s="21">
        <f t="shared" si="7"/>
        <v>0.02326388888888889</v>
      </c>
      <c r="J10" s="23">
        <f t="shared" si="2"/>
        <v>5</v>
      </c>
      <c r="K10" s="21">
        <v>0.002893518518518519</v>
      </c>
      <c r="L10" s="2">
        <v>23</v>
      </c>
      <c r="M10" s="21">
        <f t="shared" si="3"/>
        <v>0.005555555555555556</v>
      </c>
      <c r="N10" s="23">
        <f t="shared" si="4"/>
        <v>5</v>
      </c>
      <c r="O10" s="14">
        <v>0.0010612268518518518</v>
      </c>
      <c r="P10" s="11">
        <v>5</v>
      </c>
      <c r="Q10" s="19">
        <v>32.8</v>
      </c>
      <c r="R10" s="11">
        <f t="shared" si="5"/>
        <v>6</v>
      </c>
      <c r="S10" s="18">
        <v>0.010543981481481482</v>
      </c>
      <c r="T10" s="11">
        <f t="shared" si="6"/>
        <v>7</v>
      </c>
    </row>
    <row r="11" spans="1:20" ht="15.75">
      <c r="A11" s="11">
        <v>6</v>
      </c>
      <c r="B11" s="2" t="s">
        <v>71</v>
      </c>
      <c r="C11" s="21">
        <v>0.007662037037037037</v>
      </c>
      <c r="D11" s="2">
        <v>12</v>
      </c>
      <c r="E11" s="21">
        <f t="shared" si="0"/>
        <v>0.011828703703703702</v>
      </c>
      <c r="F11" s="23">
        <f t="shared" si="1"/>
        <v>6</v>
      </c>
      <c r="G11" s="21">
        <v>0.019016203703703705</v>
      </c>
      <c r="H11" s="2">
        <v>7</v>
      </c>
      <c r="I11" s="21">
        <f t="shared" si="7"/>
        <v>0.021446759259259263</v>
      </c>
      <c r="J11" s="23">
        <f t="shared" si="2"/>
        <v>4</v>
      </c>
      <c r="K11" s="21">
        <v>0.0029282407407407412</v>
      </c>
      <c r="L11" s="2">
        <v>6</v>
      </c>
      <c r="M11" s="21">
        <f t="shared" si="3"/>
        <v>0.0036226851851851854</v>
      </c>
      <c r="N11" s="23">
        <f t="shared" si="4"/>
        <v>1</v>
      </c>
      <c r="O11" s="14">
        <v>0.0010648148148148147</v>
      </c>
      <c r="P11" s="11">
        <v>6</v>
      </c>
      <c r="Q11" s="19">
        <v>37.6</v>
      </c>
      <c r="R11" s="11">
        <f t="shared" si="5"/>
        <v>5</v>
      </c>
      <c r="S11" s="18">
        <v>0.009421296296296296</v>
      </c>
      <c r="T11" s="11">
        <f t="shared" si="6"/>
        <v>2</v>
      </c>
    </row>
    <row r="12" spans="1:20" ht="15.75">
      <c r="A12" s="11">
        <v>7</v>
      </c>
      <c r="B12" s="2" t="s">
        <v>64</v>
      </c>
      <c r="C12" s="21">
        <v>0.00980324074074074</v>
      </c>
      <c r="D12" s="2">
        <v>10</v>
      </c>
      <c r="E12" s="21">
        <f t="shared" si="0"/>
        <v>0.013275462962962963</v>
      </c>
      <c r="F12" s="23">
        <f t="shared" si="1"/>
        <v>8</v>
      </c>
      <c r="G12" s="21">
        <v>0.022546296296296297</v>
      </c>
      <c r="H12" s="2">
        <v>5</v>
      </c>
      <c r="I12" s="21">
        <f t="shared" si="7"/>
        <v>0.02428240740740741</v>
      </c>
      <c r="J12" s="23">
        <f t="shared" si="2"/>
        <v>7</v>
      </c>
      <c r="K12" s="21">
        <v>0.003310185185185185</v>
      </c>
      <c r="L12" s="2">
        <v>40</v>
      </c>
      <c r="M12" s="21">
        <f t="shared" si="3"/>
        <v>0.007939814814814814</v>
      </c>
      <c r="N12" s="23">
        <f t="shared" si="4"/>
        <v>9</v>
      </c>
      <c r="O12" s="14">
        <v>0.0010709490740740742</v>
      </c>
      <c r="P12" s="11">
        <v>7</v>
      </c>
      <c r="Q12" s="19">
        <v>28.8</v>
      </c>
      <c r="R12" s="11">
        <f t="shared" si="5"/>
        <v>7</v>
      </c>
      <c r="S12" s="18">
        <v>0.010370370370370372</v>
      </c>
      <c r="T12" s="11">
        <f t="shared" si="6"/>
        <v>6</v>
      </c>
    </row>
    <row r="13" spans="1:20" ht="15.75">
      <c r="A13" s="11">
        <v>8</v>
      </c>
      <c r="B13" s="2" t="s">
        <v>31</v>
      </c>
      <c r="C13" s="21">
        <v>0.006585648148148147</v>
      </c>
      <c r="D13" s="2">
        <v>11</v>
      </c>
      <c r="E13" s="21">
        <f t="shared" si="0"/>
        <v>0.01040509259259259</v>
      </c>
      <c r="F13" s="23">
        <f t="shared" si="1"/>
        <v>4</v>
      </c>
      <c r="G13" s="21">
        <v>0.020046296296296295</v>
      </c>
      <c r="H13" s="2">
        <v>10</v>
      </c>
      <c r="I13" s="21">
        <f t="shared" si="7"/>
        <v>0.02351851851851852</v>
      </c>
      <c r="J13" s="23">
        <f t="shared" si="2"/>
        <v>6</v>
      </c>
      <c r="K13" s="21">
        <v>0.0035532407407407405</v>
      </c>
      <c r="L13" s="2">
        <v>16</v>
      </c>
      <c r="M13" s="21">
        <f t="shared" si="3"/>
        <v>0.005405092592592592</v>
      </c>
      <c r="N13" s="23">
        <f t="shared" si="4"/>
        <v>4</v>
      </c>
      <c r="O13" s="14">
        <v>0.001122800925925926</v>
      </c>
      <c r="P13" s="11">
        <v>8</v>
      </c>
      <c r="Q13" s="19">
        <v>23.7</v>
      </c>
      <c r="R13" s="11">
        <f t="shared" si="5"/>
        <v>8</v>
      </c>
      <c r="S13" s="18">
        <v>0.010960648148148148</v>
      </c>
      <c r="T13" s="11">
        <f t="shared" si="6"/>
        <v>9</v>
      </c>
    </row>
    <row r="14" spans="1:20" ht="15.75">
      <c r="A14" s="11">
        <v>9</v>
      </c>
      <c r="B14" s="2" t="s">
        <v>90</v>
      </c>
      <c r="C14" s="21">
        <v>0.007430555555555555</v>
      </c>
      <c r="D14" s="2">
        <v>5</v>
      </c>
      <c r="E14" s="21">
        <f t="shared" si="0"/>
        <v>0.009166666666666667</v>
      </c>
      <c r="F14" s="23">
        <f t="shared" si="1"/>
        <v>2</v>
      </c>
      <c r="G14" s="21">
        <v>0.022164351851851852</v>
      </c>
      <c r="H14" s="2">
        <v>10</v>
      </c>
      <c r="I14" s="21">
        <f t="shared" si="7"/>
        <v>0.025636574074074076</v>
      </c>
      <c r="J14" s="23">
        <f t="shared" si="2"/>
        <v>8</v>
      </c>
      <c r="K14" s="21">
        <v>0.0034490740740740745</v>
      </c>
      <c r="L14" s="2">
        <v>32</v>
      </c>
      <c r="M14" s="21">
        <f t="shared" si="3"/>
        <v>0.007152777777777778</v>
      </c>
      <c r="N14" s="23">
        <f t="shared" si="4"/>
        <v>8</v>
      </c>
      <c r="O14" s="14">
        <v>0.001227662037037037</v>
      </c>
      <c r="P14" s="11">
        <v>9</v>
      </c>
      <c r="Q14" s="19">
        <v>15</v>
      </c>
      <c r="R14" s="11">
        <f t="shared" si="5"/>
        <v>9</v>
      </c>
      <c r="S14" s="18">
        <v>0.010740740740740742</v>
      </c>
      <c r="T14" s="11">
        <f t="shared" si="6"/>
        <v>8</v>
      </c>
    </row>
    <row r="15" spans="1:20" ht="15.75">
      <c r="A15" s="11">
        <v>10</v>
      </c>
      <c r="B15" s="2" t="s">
        <v>74</v>
      </c>
      <c r="C15" s="21">
        <v>0.005798611111111111</v>
      </c>
      <c r="D15" s="2">
        <v>19</v>
      </c>
      <c r="E15" s="21">
        <f t="shared" si="0"/>
        <v>0.012395833333333333</v>
      </c>
      <c r="F15" s="2" t="s">
        <v>29</v>
      </c>
      <c r="G15" s="21">
        <v>0.02763888888888889</v>
      </c>
      <c r="H15" s="2">
        <v>1</v>
      </c>
      <c r="I15" s="21">
        <f t="shared" si="7"/>
        <v>0.02798611111111111</v>
      </c>
      <c r="J15" s="2" t="s">
        <v>29</v>
      </c>
      <c r="K15" s="21">
        <v>0.0024074074074074076</v>
      </c>
      <c r="L15" s="2">
        <v>11</v>
      </c>
      <c r="M15" s="21">
        <f t="shared" si="3"/>
        <v>0.003680555555555556</v>
      </c>
      <c r="N15" s="2" t="s">
        <v>29</v>
      </c>
      <c r="O15" s="14">
        <v>0.001261574074074074</v>
      </c>
      <c r="P15" s="11" t="s">
        <v>29</v>
      </c>
      <c r="Q15" s="19">
        <v>34.8</v>
      </c>
      <c r="R15" s="11" t="s">
        <v>29</v>
      </c>
      <c r="S15" s="18">
        <v>0.010046296296296296</v>
      </c>
      <c r="T15" s="11" t="s">
        <v>29</v>
      </c>
    </row>
    <row r="16" spans="1:20" ht="15.75">
      <c r="A16" s="11">
        <v>11</v>
      </c>
      <c r="B16" s="2" t="s">
        <v>70</v>
      </c>
      <c r="C16" s="21">
        <v>0.014351851851851852</v>
      </c>
      <c r="D16" s="2">
        <v>10</v>
      </c>
      <c r="E16" s="21">
        <f t="shared" si="0"/>
        <v>0.017824074074074076</v>
      </c>
      <c r="F16" s="2" t="s">
        <v>29</v>
      </c>
      <c r="G16" s="21">
        <v>0.02908564814814815</v>
      </c>
      <c r="H16" s="2">
        <v>6</v>
      </c>
      <c r="I16" s="21">
        <f t="shared" si="7"/>
        <v>0.03116898148148148</v>
      </c>
      <c r="J16" s="2" t="s">
        <v>29</v>
      </c>
      <c r="K16" s="21">
        <v>0.003206018518518519</v>
      </c>
      <c r="L16" s="2">
        <v>34</v>
      </c>
      <c r="M16" s="21">
        <f t="shared" si="3"/>
        <v>0.007141203703703703</v>
      </c>
      <c r="N16" s="2" t="s">
        <v>29</v>
      </c>
      <c r="O16" s="14">
        <v>0.0012680555555555555</v>
      </c>
      <c r="P16" s="11" t="s">
        <v>29</v>
      </c>
      <c r="Q16" s="19">
        <v>25.1</v>
      </c>
      <c r="R16" s="11" t="s">
        <v>29</v>
      </c>
      <c r="S16" s="18">
        <v>0.010034722222222223</v>
      </c>
      <c r="T16" s="11" t="s">
        <v>29</v>
      </c>
    </row>
    <row r="18" spans="2:5" ht="15.75">
      <c r="B18" s="3" t="s">
        <v>3</v>
      </c>
      <c r="C18" s="6"/>
      <c r="D18" s="3" t="s">
        <v>4</v>
      </c>
      <c r="E18" s="3"/>
    </row>
    <row r="22" ht="15">
      <c r="B22" t="s">
        <v>84</v>
      </c>
    </row>
  </sheetData>
  <sheetProtection/>
  <mergeCells count="8">
    <mergeCell ref="S4:T4"/>
    <mergeCell ref="Q4:R4"/>
    <mergeCell ref="B4:B5"/>
    <mergeCell ref="A4:A5"/>
    <mergeCell ref="K4:N4"/>
    <mergeCell ref="O4:P4"/>
    <mergeCell ref="C4:F4"/>
    <mergeCell ref="G4:J4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L26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3.28125" style="0" customWidth="1"/>
    <col min="2" max="2" width="41.00390625" style="0" customWidth="1"/>
    <col min="3" max="3" width="11.28125" style="0" customWidth="1"/>
    <col min="4" max="4" width="8.8515625" style="0" customWidth="1"/>
    <col min="5" max="5" width="9.7109375" style="0" customWidth="1"/>
    <col min="6" max="6" width="13.421875" style="0" customWidth="1"/>
    <col min="7" max="7" width="8.00390625" style="0" customWidth="1"/>
    <col min="8" max="8" width="11.00390625" style="0" customWidth="1"/>
    <col min="9" max="9" width="14.421875" style="0" customWidth="1"/>
    <col min="10" max="10" width="10.8515625" style="0" customWidth="1"/>
  </cols>
  <sheetData>
    <row r="1" spans="10:11" ht="15.75">
      <c r="J1" s="3" t="s">
        <v>7</v>
      </c>
      <c r="K1" s="3"/>
    </row>
    <row r="2" spans="10:11" ht="15.75">
      <c r="J2" s="3" t="s">
        <v>14</v>
      </c>
      <c r="K2" s="3"/>
    </row>
    <row r="3" spans="10:11" ht="15.75">
      <c r="J3" s="3" t="s">
        <v>8</v>
      </c>
      <c r="K3" s="3"/>
    </row>
    <row r="4" spans="10:11" ht="15.75">
      <c r="J4" s="3"/>
      <c r="K4" s="3"/>
    </row>
    <row r="6" spans="1:12" ht="15.75">
      <c r="A6" s="34" t="s">
        <v>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5.75" customHeight="1">
      <c r="A7" s="25" t="s">
        <v>33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5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5.75">
      <c r="A9" s="34" t="s">
        <v>82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44.25" customHeight="1">
      <c r="A11" s="11" t="s">
        <v>0</v>
      </c>
      <c r="B11" s="11" t="s">
        <v>5</v>
      </c>
      <c r="C11" s="7" t="s">
        <v>9</v>
      </c>
      <c r="D11" s="7" t="s">
        <v>10</v>
      </c>
      <c r="E11" s="7" t="s">
        <v>79</v>
      </c>
      <c r="F11" s="7" t="s">
        <v>80</v>
      </c>
      <c r="G11" s="7" t="s">
        <v>81</v>
      </c>
      <c r="H11" s="7" t="s">
        <v>12</v>
      </c>
      <c r="I11" s="7" t="s">
        <v>13</v>
      </c>
      <c r="J11" s="7" t="s">
        <v>11</v>
      </c>
      <c r="K11" s="8" t="s">
        <v>2</v>
      </c>
      <c r="L11" s="9" t="s">
        <v>1</v>
      </c>
    </row>
    <row r="12" spans="1:12" ht="15.75">
      <c r="A12" s="4">
        <v>1</v>
      </c>
      <c r="B12" s="2" t="s">
        <v>30</v>
      </c>
      <c r="C12" s="2">
        <v>2</v>
      </c>
      <c r="D12" s="2">
        <v>3</v>
      </c>
      <c r="E12" s="2">
        <v>2</v>
      </c>
      <c r="F12" s="2">
        <f>2*командные!N6</f>
        <v>6</v>
      </c>
      <c r="G12" s="2">
        <v>1.5</v>
      </c>
      <c r="H12" s="2">
        <f>3*командные!F6</f>
        <v>27</v>
      </c>
      <c r="I12" s="2">
        <f>3*командные!J6</f>
        <v>9</v>
      </c>
      <c r="J12" s="2">
        <v>1</v>
      </c>
      <c r="K12" s="13">
        <f aca="true" t="shared" si="0" ref="K12:K20">SUM(C12:J12)</f>
        <v>51.5</v>
      </c>
      <c r="L12" s="44">
        <f>RANK(K12,$K$12:$K$20,1)</f>
        <v>4</v>
      </c>
    </row>
    <row r="13" spans="1:12" ht="15.75">
      <c r="A13" s="4">
        <v>2</v>
      </c>
      <c r="B13" s="2" t="s">
        <v>85</v>
      </c>
      <c r="C13" s="2">
        <v>0.5</v>
      </c>
      <c r="D13" s="2">
        <v>1</v>
      </c>
      <c r="E13" s="2">
        <v>7</v>
      </c>
      <c r="F13" s="2">
        <f>2*командные!N7</f>
        <v>12</v>
      </c>
      <c r="G13" s="2">
        <v>3.5</v>
      </c>
      <c r="H13" s="2">
        <f>3*командные!F7</f>
        <v>15</v>
      </c>
      <c r="I13" s="2">
        <f>3*командные!J7</f>
        <v>3</v>
      </c>
      <c r="J13" s="2">
        <v>2</v>
      </c>
      <c r="K13" s="13">
        <f t="shared" si="0"/>
        <v>44</v>
      </c>
      <c r="L13" s="44">
        <f aca="true" t="shared" si="1" ref="L13:L20">RANK(K13,$K$12:$K$20,1)</f>
        <v>2</v>
      </c>
    </row>
    <row r="14" spans="1:12" ht="15.75">
      <c r="A14" s="4">
        <v>3</v>
      </c>
      <c r="B14" s="2" t="s">
        <v>86</v>
      </c>
      <c r="C14" s="2">
        <v>1.5</v>
      </c>
      <c r="D14" s="2">
        <v>2</v>
      </c>
      <c r="E14" s="2">
        <v>1</v>
      </c>
      <c r="F14" s="2">
        <f>2*командные!N8</f>
        <v>4</v>
      </c>
      <c r="G14" s="2">
        <v>3.5</v>
      </c>
      <c r="H14" s="2">
        <f>3*командные!F8</f>
        <v>21</v>
      </c>
      <c r="I14" s="2">
        <f>3*командные!J8</f>
        <v>27</v>
      </c>
      <c r="J14" s="2">
        <v>3</v>
      </c>
      <c r="K14" s="13">
        <f t="shared" si="0"/>
        <v>63</v>
      </c>
      <c r="L14" s="44">
        <f t="shared" si="1"/>
        <v>6</v>
      </c>
    </row>
    <row r="15" spans="1:12" ht="15.75">
      <c r="A15" s="4">
        <v>4</v>
      </c>
      <c r="B15" s="2" t="s">
        <v>72</v>
      </c>
      <c r="C15" s="2">
        <v>2.5</v>
      </c>
      <c r="D15" s="2">
        <v>4</v>
      </c>
      <c r="E15" s="2">
        <v>4</v>
      </c>
      <c r="F15" s="2">
        <f>2*командные!N9</f>
        <v>14</v>
      </c>
      <c r="G15" s="2">
        <v>0.5</v>
      </c>
      <c r="H15" s="2">
        <f>3*командные!F9</f>
        <v>9</v>
      </c>
      <c r="I15" s="2">
        <f>3*командные!J9</f>
        <v>6</v>
      </c>
      <c r="J15" s="2">
        <v>3</v>
      </c>
      <c r="K15" s="13">
        <f t="shared" si="0"/>
        <v>43</v>
      </c>
      <c r="L15" s="44">
        <f t="shared" si="1"/>
        <v>1</v>
      </c>
    </row>
    <row r="16" spans="1:12" ht="15.75">
      <c r="A16" s="4">
        <v>5</v>
      </c>
      <c r="B16" s="2" t="s">
        <v>89</v>
      </c>
      <c r="C16" s="2">
        <v>3.5</v>
      </c>
      <c r="D16" s="2">
        <v>6</v>
      </c>
      <c r="E16" s="2">
        <v>3</v>
      </c>
      <c r="F16" s="2">
        <f>2*командные!N10</f>
        <v>10</v>
      </c>
      <c r="G16" s="2">
        <v>2</v>
      </c>
      <c r="H16" s="2">
        <f>3*командные!F10</f>
        <v>3</v>
      </c>
      <c r="I16" s="2">
        <f>3*командные!J10</f>
        <v>15</v>
      </c>
      <c r="J16" s="2">
        <v>5</v>
      </c>
      <c r="K16" s="13">
        <f t="shared" si="0"/>
        <v>47.5</v>
      </c>
      <c r="L16" s="44">
        <f t="shared" si="1"/>
        <v>3</v>
      </c>
    </row>
    <row r="17" spans="1:12" ht="15.75">
      <c r="A17" s="4">
        <v>6</v>
      </c>
      <c r="B17" s="2" t="s">
        <v>83</v>
      </c>
      <c r="C17" s="2">
        <v>1</v>
      </c>
      <c r="D17" s="2">
        <v>5</v>
      </c>
      <c r="E17" s="2">
        <v>9</v>
      </c>
      <c r="F17" s="2">
        <f>2*командные!N11</f>
        <v>2</v>
      </c>
      <c r="G17" s="2">
        <v>3.5</v>
      </c>
      <c r="H17" s="2">
        <f>3*командные!F11</f>
        <v>18</v>
      </c>
      <c r="I17" s="2">
        <f>3*командные!J11</f>
        <v>12</v>
      </c>
      <c r="J17" s="2">
        <v>6</v>
      </c>
      <c r="K17" s="13">
        <f t="shared" si="0"/>
        <v>56.5</v>
      </c>
      <c r="L17" s="44">
        <f t="shared" si="1"/>
        <v>5</v>
      </c>
    </row>
    <row r="18" spans="1:12" ht="15.75">
      <c r="A18" s="4">
        <v>7</v>
      </c>
      <c r="B18" s="2" t="s">
        <v>64</v>
      </c>
      <c r="C18" s="2">
        <v>3</v>
      </c>
      <c r="D18" s="2">
        <v>7</v>
      </c>
      <c r="E18" s="2">
        <v>8</v>
      </c>
      <c r="F18" s="2">
        <f>2*командные!N12</f>
        <v>18</v>
      </c>
      <c r="G18" s="2">
        <v>2</v>
      </c>
      <c r="H18" s="2">
        <f>3*командные!F12</f>
        <v>24</v>
      </c>
      <c r="I18" s="2">
        <f>3*командные!J12</f>
        <v>21</v>
      </c>
      <c r="J18" s="2">
        <v>7</v>
      </c>
      <c r="K18" s="13">
        <f t="shared" si="0"/>
        <v>90</v>
      </c>
      <c r="L18" s="44">
        <f t="shared" si="1"/>
        <v>9</v>
      </c>
    </row>
    <row r="19" spans="1:12" ht="15.75">
      <c r="A19" s="4">
        <v>8</v>
      </c>
      <c r="B19" s="2" t="s">
        <v>31</v>
      </c>
      <c r="C19" s="2">
        <v>4.5</v>
      </c>
      <c r="D19" s="2">
        <v>8</v>
      </c>
      <c r="E19" s="2">
        <v>5</v>
      </c>
      <c r="F19" s="2">
        <f>2*командные!N13</f>
        <v>8</v>
      </c>
      <c r="G19" s="2">
        <v>3</v>
      </c>
      <c r="H19" s="2">
        <f>3*командные!F13</f>
        <v>12</v>
      </c>
      <c r="I19" s="2">
        <f>3*командные!J13</f>
        <v>18</v>
      </c>
      <c r="J19" s="2">
        <v>8</v>
      </c>
      <c r="K19" s="13">
        <f t="shared" si="0"/>
        <v>66.5</v>
      </c>
      <c r="L19" s="44">
        <f t="shared" si="1"/>
        <v>7</v>
      </c>
    </row>
    <row r="20" spans="1:12" ht="15.75">
      <c r="A20" s="4">
        <v>9</v>
      </c>
      <c r="B20" s="2" t="s">
        <v>90</v>
      </c>
      <c r="C20" s="2">
        <v>4</v>
      </c>
      <c r="D20" s="2">
        <v>9</v>
      </c>
      <c r="E20" s="2">
        <v>6</v>
      </c>
      <c r="F20" s="2">
        <f>2*командные!N14</f>
        <v>16</v>
      </c>
      <c r="G20" s="2">
        <v>1</v>
      </c>
      <c r="H20" s="2">
        <f>3*командные!F14</f>
        <v>6</v>
      </c>
      <c r="I20" s="2">
        <f>3*командные!J14</f>
        <v>24</v>
      </c>
      <c r="J20" s="2">
        <v>9</v>
      </c>
      <c r="K20" s="13">
        <f t="shared" si="0"/>
        <v>75</v>
      </c>
      <c r="L20" s="44">
        <f t="shared" si="1"/>
        <v>8</v>
      </c>
    </row>
    <row r="21" spans="1:12" ht="15.75">
      <c r="A21" s="4">
        <v>10</v>
      </c>
      <c r="B21" s="2" t="s">
        <v>74</v>
      </c>
      <c r="C21" s="2" t="str">
        <f>командные!T15</f>
        <v>в/к</v>
      </c>
      <c r="D21" s="2" t="str">
        <f>командные!T15</f>
        <v>в/к</v>
      </c>
      <c r="E21" s="2" t="s">
        <v>29</v>
      </c>
      <c r="F21" s="2" t="s">
        <v>29</v>
      </c>
      <c r="G21" s="2" t="s">
        <v>29</v>
      </c>
      <c r="H21" s="2" t="s">
        <v>29</v>
      </c>
      <c r="I21" s="2" t="s">
        <v>29</v>
      </c>
      <c r="J21" s="2" t="s">
        <v>29</v>
      </c>
      <c r="K21" s="2" t="s">
        <v>29</v>
      </c>
      <c r="L21" s="2" t="s">
        <v>29</v>
      </c>
    </row>
    <row r="22" spans="1:12" ht="15.75">
      <c r="A22" s="4">
        <v>11</v>
      </c>
      <c r="B22" s="2" t="s">
        <v>70</v>
      </c>
      <c r="C22" s="2" t="str">
        <f>командные!T16</f>
        <v>в/к</v>
      </c>
      <c r="D22" s="2" t="str">
        <f>командные!T16</f>
        <v>в/к</v>
      </c>
      <c r="E22" s="2" t="s">
        <v>29</v>
      </c>
      <c r="F22" s="2" t="s">
        <v>29</v>
      </c>
      <c r="G22" s="2" t="s">
        <v>29</v>
      </c>
      <c r="H22" s="2" t="s">
        <v>29</v>
      </c>
      <c r="I22" s="2" t="s">
        <v>29</v>
      </c>
      <c r="J22" s="2" t="s">
        <v>29</v>
      </c>
      <c r="K22" s="2" t="s">
        <v>29</v>
      </c>
      <c r="L22" s="2" t="s">
        <v>29</v>
      </c>
    </row>
    <row r="23" spans="1:12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.75">
      <c r="A24" s="5"/>
      <c r="B24" s="3" t="s">
        <v>3</v>
      </c>
      <c r="C24" s="6"/>
      <c r="D24" s="3" t="s">
        <v>4</v>
      </c>
      <c r="E24" s="3"/>
      <c r="F24" s="3"/>
      <c r="G24" s="3"/>
      <c r="H24" s="3"/>
      <c r="I24" s="3"/>
      <c r="J24" s="6"/>
      <c r="K24" s="5"/>
      <c r="L24" s="5"/>
    </row>
    <row r="26" spans="2:9" ht="15.75">
      <c r="B26" s="3"/>
      <c r="D26" s="3"/>
      <c r="E26" s="3"/>
      <c r="F26" s="3"/>
      <c r="G26" s="3" t="s">
        <v>84</v>
      </c>
      <c r="H26" s="3"/>
      <c r="I26" s="3"/>
    </row>
  </sheetData>
  <sheetProtection/>
  <mergeCells count="3">
    <mergeCell ref="A9:L9"/>
    <mergeCell ref="A6:L6"/>
    <mergeCell ref="A7:L8"/>
  </mergeCells>
  <printOptions/>
  <pageMargins left="0.25" right="0.25" top="0.75" bottom="0.75" header="0.3" footer="0.3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2014-05-22T10:51:50Z</dcterms:modified>
  <cp:category/>
  <cp:version/>
  <cp:contentType/>
  <cp:contentStatus/>
</cp:coreProperties>
</file>