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firstSheet="3" activeTab="12"/>
  </bookViews>
  <sheets>
    <sheet name="СпО 2" sheetId="1" r:id="rId1"/>
    <sheet name="турсам 19" sheetId="2" r:id="rId2"/>
    <sheet name="край (2)" sheetId="3" r:id="rId3"/>
    <sheet name="видео" sheetId="4" r:id="rId4"/>
    <sheet name="эко" sheetId="5" r:id="rId5"/>
    <sheet name="Лабиринт" sheetId="6" r:id="rId6"/>
    <sheet name="КТМ 2,мл." sheetId="7" r:id="rId7"/>
    <sheet name="КТМ 2-3 кл" sheetId="8" r:id="rId8"/>
    <sheet name="ДП 1 кл." sheetId="9" r:id="rId9"/>
    <sheet name="ДП 2 кл" sheetId="10" r:id="rId10"/>
    <sheet name="ДП 3 кл." sheetId="11" r:id="rId11"/>
    <sheet name="ДПГ 2" sheetId="12" r:id="rId12"/>
    <sheet name="ДПГ 3" sheetId="13" r:id="rId13"/>
  </sheets>
  <definedNames>
    <definedName name="_xlfn.RANK.EQ" hidden="1">#NAME?</definedName>
    <definedName name="_xlnm._FilterDatabase" localSheetId="0" hidden="1">'СпО 2'!$A$6:$L$6</definedName>
  </definedNames>
  <calcPr fullCalcOnLoad="1"/>
</workbook>
</file>

<file path=xl/sharedStrings.xml><?xml version="1.0" encoding="utf-8"?>
<sst xmlns="http://schemas.openxmlformats.org/spreadsheetml/2006/main" count="2086" uniqueCount="483">
  <si>
    <t>Новикова Злата</t>
  </si>
  <si>
    <t>Титкова Анна</t>
  </si>
  <si>
    <t>Басина Мария</t>
  </si>
  <si>
    <t>Хрустикова Диана</t>
  </si>
  <si>
    <t>Павлинова Екатерина</t>
  </si>
  <si>
    <t>№п/п</t>
  </si>
  <si>
    <t>Фамилия, имя</t>
  </si>
  <si>
    <t>ГР</t>
  </si>
  <si>
    <t>Место</t>
  </si>
  <si>
    <t>Иванов Алексей</t>
  </si>
  <si>
    <t>Путяков Даниил</t>
  </si>
  <si>
    <t>Ефимов Илья</t>
  </si>
  <si>
    <t>Моисеенков Максим</t>
  </si>
  <si>
    <t>Колганов Никита</t>
  </si>
  <si>
    <t>Балбышкин Кирилл</t>
  </si>
  <si>
    <t>Макаров Андрей</t>
  </si>
  <si>
    <t>Цуцкиридзе Леван</t>
  </si>
  <si>
    <t>Вязьма</t>
  </si>
  <si>
    <t>Лазарев Илия</t>
  </si>
  <si>
    <t>Лапыкин Артем</t>
  </si>
  <si>
    <t>Борисов Эмиль</t>
  </si>
  <si>
    <t>Рубилов Игорь</t>
  </si>
  <si>
    <t>Дмитриева Юлия</t>
  </si>
  <si>
    <t>Новодугинский р-н</t>
  </si>
  <si>
    <t>Ковшер Стефания</t>
  </si>
  <si>
    <t>Монастырщинский р-н</t>
  </si>
  <si>
    <t>Миренкова Полина</t>
  </si>
  <si>
    <t>Спиридонова Анна</t>
  </si>
  <si>
    <t>Назаркина Алена</t>
  </si>
  <si>
    <t>Амбросенкова Дарья</t>
  </si>
  <si>
    <t>Дувиряк Лидия</t>
  </si>
  <si>
    <t>Трифонова Екатерина</t>
  </si>
  <si>
    <t>Мирошникова Жанна</t>
  </si>
  <si>
    <t>Богачева Екатерина</t>
  </si>
  <si>
    <t>Карпенков Дмитрий</t>
  </si>
  <si>
    <t>Курашевич Олег</t>
  </si>
  <si>
    <t>Баранов Даниил</t>
  </si>
  <si>
    <t>Степанов Дмитрий</t>
  </si>
  <si>
    <t>Миренков Владислав</t>
  </si>
  <si>
    <t>КП</t>
  </si>
  <si>
    <t>Гл. секретарь</t>
  </si>
  <si>
    <t>Глухарева И.И.</t>
  </si>
  <si>
    <t>№</t>
  </si>
  <si>
    <t>Слёт юных туристов Смоленской области</t>
  </si>
  <si>
    <t>Команда</t>
  </si>
  <si>
    <t>Беговое время</t>
  </si>
  <si>
    <t>Абрис</t>
  </si>
  <si>
    <t>м</t>
  </si>
  <si>
    <t>2ю</t>
  </si>
  <si>
    <t>б/р</t>
  </si>
  <si>
    <t>3ю</t>
  </si>
  <si>
    <t>1ю</t>
  </si>
  <si>
    <t>Время</t>
  </si>
  <si>
    <t>Штрафы</t>
  </si>
  <si>
    <t>Результат</t>
  </si>
  <si>
    <t>Пилигрим-2</t>
  </si>
  <si>
    <t>Феникс, Мольгино</t>
  </si>
  <si>
    <t>Гл. судья</t>
  </si>
  <si>
    <t>Листратенкова Е.П.</t>
  </si>
  <si>
    <t>Азимут, Смоленск</t>
  </si>
  <si>
    <t>ЦДЮТиЭ, Смоленск</t>
  </si>
  <si>
    <t>Ур. Новосёлки Демидовского района</t>
  </si>
  <si>
    <t>Протокол конкурса краеведов</t>
  </si>
  <si>
    <t xml:space="preserve">№ </t>
  </si>
  <si>
    <t>Баллы</t>
  </si>
  <si>
    <t>№ п/п</t>
  </si>
  <si>
    <t>Девушки</t>
  </si>
  <si>
    <t>Юноши</t>
  </si>
  <si>
    <t>Слет юных туристов Смоленской области</t>
  </si>
  <si>
    <t>Протокол конкурса "Представление команд"</t>
  </si>
  <si>
    <t>№ пп</t>
  </si>
  <si>
    <t>судья 1</t>
  </si>
  <si>
    <t>судья 2</t>
  </si>
  <si>
    <t>судья 3</t>
  </si>
  <si>
    <t>Итого</t>
  </si>
  <si>
    <t>Содержание</t>
  </si>
  <si>
    <t>Оригинальность</t>
  </si>
  <si>
    <t>Оформление</t>
  </si>
  <si>
    <t>Качество</t>
  </si>
  <si>
    <t>Критерии оценки:</t>
  </si>
  <si>
    <t>-</t>
  </si>
  <si>
    <t>Смоленский р-н (Волоковая)</t>
  </si>
  <si>
    <t xml:space="preserve"> - </t>
  </si>
  <si>
    <t>Смоленская район (Богородицкое) в/к</t>
  </si>
  <si>
    <t xml:space="preserve">Рославльский район </t>
  </si>
  <si>
    <t>Вяземский район - 2</t>
  </si>
  <si>
    <t>младшая</t>
  </si>
  <si>
    <t>Смоленск-1</t>
  </si>
  <si>
    <t>МБОУ СШ № 39 г. Смоленска</t>
  </si>
  <si>
    <t>Ирбис-32</t>
  </si>
  <si>
    <t>ОГБОУКШИ "СФККК"</t>
  </si>
  <si>
    <t>Колобок (Смоленск)</t>
  </si>
  <si>
    <t>Велижский район</t>
  </si>
  <si>
    <t>старшая</t>
  </si>
  <si>
    <t>Вяземский район - 1</t>
  </si>
  <si>
    <t>Демидовский район (Пржевальское)</t>
  </si>
  <si>
    <t>Пилигрим-1</t>
  </si>
  <si>
    <t>Новодугинский район</t>
  </si>
  <si>
    <t>Смоленский р-н (Пригорское)</t>
  </si>
  <si>
    <t>Смоленский район (Дивасы)</t>
  </si>
  <si>
    <t>Абрис (МБУ ДО ЦДЮТиЭ г. Смоленска)</t>
  </si>
  <si>
    <t>Монастырщинский район</t>
  </si>
  <si>
    <t>Участники</t>
  </si>
  <si>
    <t>Старт</t>
  </si>
  <si>
    <t>Финиш</t>
  </si>
  <si>
    <t>Отсечка</t>
  </si>
  <si>
    <t>Штраф за КП</t>
  </si>
  <si>
    <t>Навесная переправа</t>
  </si>
  <si>
    <t>Вериткальный маятник</t>
  </si>
  <si>
    <t>Спуск</t>
  </si>
  <si>
    <t>Бревно</t>
  </si>
  <si>
    <t>Подъем</t>
  </si>
  <si>
    <t>Траверс</t>
  </si>
  <si>
    <t>Превышение ОКВ</t>
  </si>
  <si>
    <t>Протокол по виду "Контрольно-туристический маршрут"</t>
  </si>
  <si>
    <t>ПЗ</t>
  </si>
  <si>
    <t>УЗЛЫ</t>
  </si>
  <si>
    <t>Протокол конкурса видеороликов</t>
  </si>
  <si>
    <t>Стартовое время</t>
  </si>
  <si>
    <t>Финишное время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</si>
  <si>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</si>
  <si>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судья 4</t>
  </si>
  <si>
    <t>Вся делегация</t>
  </si>
  <si>
    <t>Демидовский район</t>
  </si>
  <si>
    <t>Пол</t>
  </si>
  <si>
    <t>ж</t>
  </si>
  <si>
    <t xml:space="preserve">Курочкина Анастасия </t>
  </si>
  <si>
    <t>Мостокалова Кристина</t>
  </si>
  <si>
    <t>Горанская Анастасия</t>
  </si>
  <si>
    <t>Дивасы</t>
  </si>
  <si>
    <t>Ирбис (СШ № 32)</t>
  </si>
  <si>
    <t>Спасатели</t>
  </si>
  <si>
    <t>Дорогобужский р-н</t>
  </si>
  <si>
    <t>Лепешко Павел</t>
  </si>
  <si>
    <t>Евсеев Евгений</t>
  </si>
  <si>
    <t>Зарайский Александр</t>
  </si>
  <si>
    <t>Сердюк Марк</t>
  </si>
  <si>
    <t xml:space="preserve">Песков Никита </t>
  </si>
  <si>
    <t>Новиков Михаил</t>
  </si>
  <si>
    <t xml:space="preserve">Коваленков Марк </t>
  </si>
  <si>
    <t>Ковалев Ярослав</t>
  </si>
  <si>
    <t>Колосков Дмитрий</t>
  </si>
  <si>
    <t>Волоковская СШ</t>
  </si>
  <si>
    <t>Воловик Светлана</t>
  </si>
  <si>
    <t>Ринг Наталья</t>
  </si>
  <si>
    <t>Орлова Маргарита</t>
  </si>
  <si>
    <t xml:space="preserve">Касаткина Екатерина </t>
  </si>
  <si>
    <t xml:space="preserve">Чурсин Дмитрий </t>
  </si>
  <si>
    <t>Фарафонов Олег</t>
  </si>
  <si>
    <t>Арчаков Александр</t>
  </si>
  <si>
    <t>Веселов Андрей</t>
  </si>
  <si>
    <t>Кочеткова Елизавета</t>
  </si>
  <si>
    <t xml:space="preserve">Иванов Александр </t>
  </si>
  <si>
    <t>Новиков Илья</t>
  </si>
  <si>
    <t>Судья 1 - Ганыч</t>
  </si>
  <si>
    <t>Судья 2 - Глухарева И.И.</t>
  </si>
  <si>
    <t>Судья 3 -Самсонова И.И.</t>
  </si>
  <si>
    <t>Судья 4 - Терещенко А.А.</t>
  </si>
  <si>
    <t>Судья 1</t>
  </si>
  <si>
    <t>Судья 2</t>
  </si>
  <si>
    <t>Судья 3</t>
  </si>
  <si>
    <t>Судья 4</t>
  </si>
  <si>
    <t>Максименкова Анастасия</t>
  </si>
  <si>
    <t>Балбышкина Екатерина</t>
  </si>
  <si>
    <t>Гурова Екатерина</t>
  </si>
  <si>
    <t>Ильющенков Илья</t>
  </si>
  <si>
    <t xml:space="preserve">Герасев Артемий </t>
  </si>
  <si>
    <t>Копыт Степан</t>
  </si>
  <si>
    <t xml:space="preserve">Якунькин Вадим </t>
  </si>
  <si>
    <t>Голенцов Семен</t>
  </si>
  <si>
    <t>Маметченков Виктор</t>
  </si>
  <si>
    <t>Зайцев Владимир</t>
  </si>
  <si>
    <t>Сесилятин Максим</t>
  </si>
  <si>
    <t>НП</t>
  </si>
  <si>
    <t xml:space="preserve"> -</t>
  </si>
  <si>
    <t>Старшая группа (2000-2003 г.р.)</t>
  </si>
  <si>
    <t>Разряды</t>
  </si>
  <si>
    <t>КВ - 60 мин.</t>
  </si>
  <si>
    <t>Младшая группа (2007-2009 г.р.)</t>
  </si>
  <si>
    <t>Средняя группа (2004-2006 г.р.)</t>
  </si>
  <si>
    <t xml:space="preserve">Азимут </t>
  </si>
  <si>
    <t>содержание выступления (соответствие тематике) - до 5 баллов;</t>
  </si>
  <si>
    <t xml:space="preserve">оригинальность (использование нестандартных форм построения программы) - до 5 баллов;  </t>
  </si>
  <si>
    <t>оформление выступления (костюмы, атрибуты, реквизиты, музыкальное сопровождение и т.д.) - до 8 баллов;</t>
  </si>
  <si>
    <t>качество исполнения (согласованность действий участников, логичность построения программы, использование различных творческих жанров, эмоциональность, артистизм).  - до 10 баллов;</t>
  </si>
  <si>
    <t>дополнительный балл жюри - 2 балла.</t>
  </si>
  <si>
    <t>15-19.06.2019</t>
  </si>
  <si>
    <t>"Максимум" ЦДЮТиЭ</t>
  </si>
  <si>
    <t>"Карабины" ЦДЮТиЭ</t>
  </si>
  <si>
    <t>"Молния" ЦДЮТиЭ</t>
  </si>
  <si>
    <t>Протокол результатов Первенства по спортивному ориентированию</t>
  </si>
  <si>
    <t>Квал.</t>
  </si>
  <si>
    <t>№ уч-ка</t>
  </si>
  <si>
    <t>ж-12</t>
  </si>
  <si>
    <t>Минченкова Кристина</t>
  </si>
  <si>
    <t>Алешенкова Анна</t>
  </si>
  <si>
    <t>Ратникова Вера</t>
  </si>
  <si>
    <t>Данченкова Полина</t>
  </si>
  <si>
    <t>Дивасовская ОШ</t>
  </si>
  <si>
    <t>МБОУ СШ № 32, Смоленск</t>
  </si>
  <si>
    <t>Ломакина Валерия</t>
  </si>
  <si>
    <t xml:space="preserve">Стрекалова Дарья </t>
  </si>
  <si>
    <t>МБОУ СШ № 39, Смоленск</t>
  </si>
  <si>
    <t>ж-14</t>
  </si>
  <si>
    <t>Цыганкова Александра</t>
  </si>
  <si>
    <t>Ковалева Анастасия</t>
  </si>
  <si>
    <t>ж-15</t>
  </si>
  <si>
    <t>Вершина, СШОР им. М.В. Николина</t>
  </si>
  <si>
    <t>Горшкова Валерия</t>
  </si>
  <si>
    <t>Серова Екатерина</t>
  </si>
  <si>
    <t>Легарева Алина</t>
  </si>
  <si>
    <t>Алексеева Дарья</t>
  </si>
  <si>
    <t>Вавилова Алёна</t>
  </si>
  <si>
    <t>Каркавина Татьяна</t>
  </si>
  <si>
    <t>Шамова Валерия</t>
  </si>
  <si>
    <t>Струговец Анастасия</t>
  </si>
  <si>
    <t>ж-16</t>
  </si>
  <si>
    <t>Шиш Дарья</t>
  </si>
  <si>
    <t>Молния ЦДЮТиЭ</t>
  </si>
  <si>
    <t>Макаренкова Ирина</t>
  </si>
  <si>
    <t>СШОР им. М.В. Николина</t>
  </si>
  <si>
    <t>Дерюшкина Александра</t>
  </si>
  <si>
    <t>Новикова Софья</t>
  </si>
  <si>
    <t xml:space="preserve">Ильиных Нина </t>
  </si>
  <si>
    <t>Макаренкова Олеся</t>
  </si>
  <si>
    <t xml:space="preserve">Грохотова Маргарита </t>
  </si>
  <si>
    <t xml:space="preserve">Первушина Серафима </t>
  </si>
  <si>
    <t>Раина Дарья</t>
  </si>
  <si>
    <t>ж-18</t>
  </si>
  <si>
    <t>Ахметова Анна</t>
  </si>
  <si>
    <t>Филипченкова Анастасия</t>
  </si>
  <si>
    <t>СмолАПО</t>
  </si>
  <si>
    <t>Косачева Мария</t>
  </si>
  <si>
    <t>Маненькова София</t>
  </si>
  <si>
    <t>м-12</t>
  </si>
  <si>
    <t xml:space="preserve">Козлов Роман </t>
  </si>
  <si>
    <t xml:space="preserve">Сосенков Семён </t>
  </si>
  <si>
    <t>м-13</t>
  </si>
  <si>
    <t>Майоров Максим</t>
  </si>
  <si>
    <t>Марин Игорь</t>
  </si>
  <si>
    <t>Ухнэм Егор</t>
  </si>
  <si>
    <t xml:space="preserve">Алехин Дмитрий </t>
  </si>
  <si>
    <t xml:space="preserve">Рачев Руслан </t>
  </si>
  <si>
    <t>Жуков Артём</t>
  </si>
  <si>
    <t>Артеменков Дмитрий</t>
  </si>
  <si>
    <t>м-14</t>
  </si>
  <si>
    <t>Гуменюк Артем</t>
  </si>
  <si>
    <t>Быков Данила</t>
  </si>
  <si>
    <t>Киселев Андрей</t>
  </si>
  <si>
    <t>Московцев Кирилл</t>
  </si>
  <si>
    <t xml:space="preserve">Карпенков Андрей </t>
  </si>
  <si>
    <t>Вавилов Дмитрий</t>
  </si>
  <si>
    <t>Акашев Даниил</t>
  </si>
  <si>
    <t>Моисеев Даниил</t>
  </si>
  <si>
    <t>Прокофьев Артём</t>
  </si>
  <si>
    <t>Максимов Дмитрий</t>
  </si>
  <si>
    <t>МБОУ СОШ №8 г.Вязьма</t>
  </si>
  <si>
    <t xml:space="preserve">Моченков Никита </t>
  </si>
  <si>
    <t>Киргизов Даниил</t>
  </si>
  <si>
    <t xml:space="preserve">Хвостов Дмитрий </t>
  </si>
  <si>
    <t>Коваленков Марк</t>
  </si>
  <si>
    <t>Федосеев Максим</t>
  </si>
  <si>
    <t>м-16</t>
  </si>
  <si>
    <t>Зайцев Андрей</t>
  </si>
  <si>
    <t>МБОУ Пригорская СШ</t>
  </si>
  <si>
    <t>Листопадов Евгений</t>
  </si>
  <si>
    <t>Марченков Александр</t>
  </si>
  <si>
    <t>Чурсин Дмитрий</t>
  </si>
  <si>
    <t>Волковинский Даниил</t>
  </si>
  <si>
    <t>Сафонов Владислав</t>
  </si>
  <si>
    <t>Курдаков Виталий</t>
  </si>
  <si>
    <t>м-18</t>
  </si>
  <si>
    <t>Булычев Павел</t>
  </si>
  <si>
    <t>Хомяков Даниил</t>
  </si>
  <si>
    <t xml:space="preserve">Королев Анатолий </t>
  </si>
  <si>
    <t>Юпатов Матвей</t>
  </si>
  <si>
    <t>Петров Владимир</t>
  </si>
  <si>
    <t>Кузнечиков Данила</t>
  </si>
  <si>
    <t>Ганов Алексей</t>
  </si>
  <si>
    <t>Белоусов Никита</t>
  </si>
  <si>
    <t>Суртаев Виталий</t>
  </si>
  <si>
    <t>Шанауров Михаил</t>
  </si>
  <si>
    <t>Лайков Артем</t>
  </si>
  <si>
    <t>Волков Александр</t>
  </si>
  <si>
    <t>Дудович</t>
  </si>
  <si>
    <t>Старшая группа (2001-2003 г.р.)</t>
  </si>
  <si>
    <t>15 - 19.06.2019</t>
  </si>
  <si>
    <t>МБУ СШОР им. М.В. Николина</t>
  </si>
  <si>
    <t xml:space="preserve">"Молния", ЦДЮТиЭ </t>
  </si>
  <si>
    <t xml:space="preserve">"Карабины", ЦДЮТиЭ </t>
  </si>
  <si>
    <t>Протокол экологического конкурса</t>
  </si>
  <si>
    <t>Ботаника</t>
  </si>
  <si>
    <t>Зоология</t>
  </si>
  <si>
    <t>Орнитология</t>
  </si>
  <si>
    <t>Протокол результатов по виду "Дистанция-пешеходная" короткая, 1 класс;</t>
  </si>
  <si>
    <t>Наши дети</t>
  </si>
  <si>
    <t>Фамилия, Имя</t>
  </si>
  <si>
    <t>Команда/территория</t>
  </si>
  <si>
    <t xml:space="preserve">Год </t>
  </si>
  <si>
    <t>Разряд СпТ</t>
  </si>
  <si>
    <t>Девушки (2007 - 2009 гг.р.)</t>
  </si>
  <si>
    <t>Петрова Александра</t>
  </si>
  <si>
    <t>Карабины ЦДЮТиЭ</t>
  </si>
  <si>
    <t>Мостокалова Виктория</t>
  </si>
  <si>
    <t>Юноши (2007 - 2009 гг.р. )</t>
  </si>
  <si>
    <t>Жуковский Максим</t>
  </si>
  <si>
    <t>Ц</t>
  </si>
  <si>
    <t>Кривичи</t>
  </si>
  <si>
    <t>Самусенков Никита</t>
  </si>
  <si>
    <t>Веденкова Мария</t>
  </si>
  <si>
    <t>Козлов Андрей</t>
  </si>
  <si>
    <t>Мелихов Денис</t>
  </si>
  <si>
    <t xml:space="preserve">Качнов Дмитрий </t>
  </si>
  <si>
    <t>Протокол результатов по виду "Дистанция-пешеходная" короткая, 2 класс;</t>
  </si>
  <si>
    <t>Старшая группа (2001-2003 гг.р.)</t>
  </si>
  <si>
    <t>Средняя группа (2004-2006 гг.р.)</t>
  </si>
  <si>
    <t>Хомяков Данила</t>
  </si>
  <si>
    <t xml:space="preserve">Акашев Даниил </t>
  </si>
  <si>
    <t>Кореньков Никита</t>
  </si>
  <si>
    <t>Протокол результатов по виду "Дистанция-пешеходная" короткая, 3 класс;</t>
  </si>
  <si>
    <t>СН</t>
  </si>
  <si>
    <t>Итоговый протокол дистанции "Лабиринт"</t>
  </si>
  <si>
    <t>Старшая группа</t>
  </si>
  <si>
    <t>Велижский р-н "ВТО"</t>
  </si>
  <si>
    <t>Средняя группа</t>
  </si>
  <si>
    <t>Младшая группа</t>
  </si>
  <si>
    <t>Кол-во КП</t>
  </si>
  <si>
    <t>Болото</t>
  </si>
  <si>
    <t>Азимут. Ход</t>
  </si>
  <si>
    <t>Обоз.марш.</t>
  </si>
  <si>
    <t>Протокол по виду "Дистанция-пешеходная-группа" короткая 2 класса</t>
  </si>
  <si>
    <t xml:space="preserve">Монастырщинский р-н </t>
  </si>
  <si>
    <t>Миренков, Баранов, Миренкова, Лайков</t>
  </si>
  <si>
    <t>сошли</t>
  </si>
  <si>
    <t>Хвастовская С.И.</t>
  </si>
  <si>
    <t>Белоусов, Королев, Суртаев, Филипченкова</t>
  </si>
  <si>
    <t>Ганов, Косачева, Маненькова,Шанауров</t>
  </si>
  <si>
    <t>Горанская, Зарайский, Лапыкин,Рубилов</t>
  </si>
  <si>
    <t>Дерюшкина, Головырина, Кочеткова, Мирошникова</t>
  </si>
  <si>
    <t>Назаркина, Лазарев, Касаткина, Волков</t>
  </si>
  <si>
    <t>Максимов, Раина, Цуцкиридзе, Трифонова</t>
  </si>
  <si>
    <t>Дувиряк, Ефимов, Макаров, Моисеенков</t>
  </si>
  <si>
    <t>Амбросенкова, Иванов, Карпенков,Новикова</t>
  </si>
  <si>
    <t>Веселов, Колганов,Спиридонова, Степанов</t>
  </si>
  <si>
    <t>Богачева, Грохотова,Лепешко,Путяков</t>
  </si>
  <si>
    <t>Курдаков, Иванов,Ильиных, Новиков</t>
  </si>
  <si>
    <t>Дмитриева,Ковшер, Курашевич,Первушина</t>
  </si>
  <si>
    <t>Акашев, Коваленков, Курочкина, Хрустикова</t>
  </si>
  <si>
    <t>Карпенков,Марченков,Новикова З.,Хвостов</t>
  </si>
  <si>
    <t>Жуков,Ломакина,Минченкова,Мостокалова</t>
  </si>
  <si>
    <t>Ильющенков, Радчев, Данченкова, Петрова</t>
  </si>
  <si>
    <t>Балбышкина,Жуковский, Ратникова,Козлов</t>
  </si>
  <si>
    <t>Алешенкова,Герасев,Качнов,Якунькин</t>
  </si>
  <si>
    <t>Голенцов,Копыт,Максименкова,Мелихов</t>
  </si>
  <si>
    <t>Гуменюк,Зарайский, Сердюк,Горанская</t>
  </si>
  <si>
    <t>Петров,Хомяков,Цыганкова,Юпатов</t>
  </si>
  <si>
    <t>Балбышкин,Павлинова,Борисов,Фарафонов</t>
  </si>
  <si>
    <t>Горшкова,Басина,Песков,Легарева</t>
  </si>
  <si>
    <t>Балбышкин,Павлинова, Борисов,Фарафонов</t>
  </si>
  <si>
    <t>2,2,2,2</t>
  </si>
  <si>
    <t>3,3,3,3</t>
  </si>
  <si>
    <t>2ю,2ю,1ю,1ю</t>
  </si>
  <si>
    <t>3ю,б/р,3,2</t>
  </si>
  <si>
    <t>2,2,3ю,2</t>
  </si>
  <si>
    <t>б/р,б/р,б/р,б/р</t>
  </si>
  <si>
    <t>3ю,3ю,3ю,2</t>
  </si>
  <si>
    <t>2ю,2ю,2ю,1ю</t>
  </si>
  <si>
    <t>1ю,б/р,б/р,б/р</t>
  </si>
  <si>
    <t>1ю,1ю,1ю,3</t>
  </si>
  <si>
    <t>1ю,б/р,б/р,1ю</t>
  </si>
  <si>
    <t>б/р,3,3,б/р</t>
  </si>
  <si>
    <t>3,3,3,3ю</t>
  </si>
  <si>
    <t>3,2ю,2ю,2ю</t>
  </si>
  <si>
    <t>3ю,3ю,3,б/р</t>
  </si>
  <si>
    <t>3ю,3ю,2ю,б/р</t>
  </si>
  <si>
    <t>% от рез-та побед-ля</t>
  </si>
  <si>
    <t>Вып</t>
  </si>
  <si>
    <t>Квалификационный уровень - 24</t>
  </si>
  <si>
    <t>Квалификационный уровень - 12,8</t>
  </si>
  <si>
    <t>Вып.</t>
  </si>
  <si>
    <t>3/1ю</t>
  </si>
  <si>
    <t>Квалификационный уровень - 5,6</t>
  </si>
  <si>
    <t>Квалификационный уровень - 64</t>
  </si>
  <si>
    <t>Квалификационный уровень - 40</t>
  </si>
  <si>
    <t>Квалификационный уровень не определялся</t>
  </si>
  <si>
    <t>Квалификационный уровень - 72</t>
  </si>
  <si>
    <t>Квалификационный уровень - 56</t>
  </si>
  <si>
    <t>Вавилов,Вавилова,Моисеев,Федосеев</t>
  </si>
  <si>
    <t>Квалификационный уровень - 14</t>
  </si>
  <si>
    <t>Квалификационный уровень - 26</t>
  </si>
  <si>
    <t>Квалификационный уровень - 331</t>
  </si>
  <si>
    <t>Киселев, Титкова, Новиков, Колосков</t>
  </si>
  <si>
    <t>Быков,Мостокалова, Московцев, Ковалёв</t>
  </si>
  <si>
    <t>Гурова,Зайцев, Сосенков,Маметченков</t>
  </si>
  <si>
    <t>Стрекалова, Алехин,Сесилятин,Мелихов</t>
  </si>
  <si>
    <t>2ю,1ю,2ю,2ю</t>
  </si>
  <si>
    <t>3ю,2ю,2ю,б/р</t>
  </si>
  <si>
    <t>2,3,2,2</t>
  </si>
  <si>
    <t>1,1,2,2</t>
  </si>
  <si>
    <t>3ю,3,3,3</t>
  </si>
  <si>
    <t>Квалификационный ранг - 37,8</t>
  </si>
  <si>
    <t xml:space="preserve">2 - </t>
  </si>
  <si>
    <t xml:space="preserve">3/1ю - </t>
  </si>
  <si>
    <t>2ю -</t>
  </si>
  <si>
    <t xml:space="preserve">Вып. норм-в </t>
  </si>
  <si>
    <t>б/р,б/р,3ю,3</t>
  </si>
  <si>
    <t>Квалификационный ранг - 7,8</t>
  </si>
  <si>
    <t>Протокол по виду "Дистанция-пешеходная-группа" короткая 3 класса</t>
  </si>
  <si>
    <t>Квалификационный ранг - 46,7</t>
  </si>
  <si>
    <t>Группа 2004-2006 г.р.</t>
  </si>
  <si>
    <t>команда</t>
  </si>
  <si>
    <t>Прев. ОКВ</t>
  </si>
  <si>
    <t>сумма времён</t>
  </si>
  <si>
    <t>итоговый результат</t>
  </si>
  <si>
    <t>МЕСТО</t>
  </si>
  <si>
    <t>кол-во снятий</t>
  </si>
  <si>
    <t>штрафное время</t>
  </si>
  <si>
    <t>подъём</t>
  </si>
  <si>
    <t>спуск</t>
  </si>
  <si>
    <t>азимутальный ход</t>
  </si>
  <si>
    <t>Поляна заданий</t>
  </si>
  <si>
    <t>навесная переправа</t>
  </si>
  <si>
    <t>паралельные перила</t>
  </si>
  <si>
    <t>болото</t>
  </si>
  <si>
    <t>бревно</t>
  </si>
  <si>
    <t>заданное направление</t>
  </si>
  <si>
    <t>штр</t>
  </si>
  <si>
    <t>ПКВ</t>
  </si>
  <si>
    <t>ЦДЮТиЭ-2</t>
  </si>
  <si>
    <t>Абрис-2</t>
  </si>
  <si>
    <t>ЦДЮТиЭ-1</t>
  </si>
  <si>
    <t>Азимут-2</t>
  </si>
  <si>
    <t>результ.</t>
  </si>
  <si>
    <t>Группа 2001-2003 г.р.</t>
  </si>
  <si>
    <t>Вязьма-2</t>
  </si>
  <si>
    <t>Азимут-1</t>
  </si>
  <si>
    <t>Вязьма-1</t>
  </si>
  <si>
    <t>обозначенный маршрут</t>
  </si>
  <si>
    <t>параллельные перила</t>
  </si>
  <si>
    <t>СмолАПО-1</t>
  </si>
  <si>
    <t>Ирбис-2</t>
  </si>
  <si>
    <t>Ирбис-1</t>
  </si>
  <si>
    <t>СмолАПО-2</t>
  </si>
  <si>
    <t>Абрис-1</t>
  </si>
  <si>
    <t>Протокол по виду "Контрольно-туристический маршрут" 3 класс</t>
  </si>
  <si>
    <t>Квалификационный уровень - 141</t>
  </si>
  <si>
    <t>Квалификационный уровень - 91</t>
  </si>
  <si>
    <t>Квалификационный уровень - 108</t>
  </si>
  <si>
    <t>Квалификационный уровень - 44,4</t>
  </si>
  <si>
    <t xml:space="preserve"> </t>
  </si>
  <si>
    <t>Новиков , Самусенков, Веденкова, Арчаков</t>
  </si>
  <si>
    <t>Квалификационный уровень -70</t>
  </si>
  <si>
    <t>Белоусов,Королев, Суртаев,Филипченкова</t>
  </si>
  <si>
    <t>Горанская,Зарайский, Лапыкин, Рубилов</t>
  </si>
  <si>
    <t>Демидовский р-н-1</t>
  </si>
  <si>
    <t>Абрис-3</t>
  </si>
  <si>
    <t>Дорогобужский р-н-2</t>
  </si>
  <si>
    <t>Ирбис-3</t>
  </si>
  <si>
    <t>МБОУ СШ № 32-4</t>
  </si>
  <si>
    <t>"Солянка"</t>
  </si>
  <si>
    <t>Демидовский р-н-2</t>
  </si>
  <si>
    <t>МБОУ СШ № 32-1</t>
  </si>
  <si>
    <t>МБОУ СШ № 32-3</t>
  </si>
  <si>
    <t>МБОУ СШ № 32-2</t>
  </si>
  <si>
    <t>Новодугинский р-н-1</t>
  </si>
  <si>
    <t>Дорогобужский р-н-1</t>
  </si>
  <si>
    <t>"Феникс", Мольгино</t>
  </si>
  <si>
    <t>МБОУ СШ 32-4</t>
  </si>
  <si>
    <t xml:space="preserve">МБОУ СШ 32 </t>
  </si>
  <si>
    <t xml:space="preserve">Демидовский р-н-2 </t>
  </si>
  <si>
    <t>ЦДЮТиЭ</t>
  </si>
  <si>
    <t>Монастыщинский р-н</t>
  </si>
  <si>
    <t>Дорогобужский  р-н-1</t>
  </si>
  <si>
    <t>Новодугинский            р-н-2</t>
  </si>
  <si>
    <t>МБОУ СШ 32-3</t>
  </si>
  <si>
    <t>МБОУ СШ 32-2</t>
  </si>
  <si>
    <t>МБОУ СШ 32-1</t>
  </si>
  <si>
    <t>Дорогобужский          р-н-1</t>
  </si>
  <si>
    <t>Демидовский         р-н-1</t>
  </si>
  <si>
    <t>МБОУ СШ № 32</t>
  </si>
  <si>
    <t xml:space="preserve">"Феникс", Мольгино </t>
  </si>
  <si>
    <t>Квалификационный ранг - 30</t>
  </si>
  <si>
    <t>Возрастная группа 2001-2006 г.р.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</si>
</sst>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:ss.0;@"/>
    <numFmt numFmtId="173" formatCode="0.0"/>
    <numFmt numFmtId="174" formatCode="[$-F400]h:mm:ss\ AM/PM"/>
    <numFmt numFmtId="175" formatCode="[h]:mm:ss;@"/>
    <numFmt numFmtId="176" formatCode="0.00000"/>
    <numFmt numFmtId="177" formatCode="0.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22"/>
      <name val="Calibri"/>
      <family val="2"/>
    </font>
    <font>
      <sz val="12"/>
      <color indexed="22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Calibri"/>
      <family val="2"/>
    </font>
    <font>
      <sz val="12"/>
      <color rgb="FFFF0000"/>
      <name val="Times New Roman"/>
      <family val="1"/>
    </font>
    <font>
      <sz val="11"/>
      <color theme="0" tint="-0.1499900072813034"/>
      <name val="Calibri"/>
      <family val="2"/>
    </font>
    <font>
      <sz val="12"/>
      <color theme="0" tint="-0.1499900072813034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26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/>
    </xf>
    <xf numFmtId="0" fontId="1" fillId="0" borderId="0" xfId="53">
      <alignment/>
      <protection/>
    </xf>
    <xf numFmtId="0" fontId="2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4" fillId="0" borderId="10" xfId="53" applyFont="1" applyBorder="1" applyAlignment="1">
      <alignment horizontal="center"/>
      <protection/>
    </xf>
    <xf numFmtId="0" fontId="2" fillId="0" borderId="10" xfId="53" applyFont="1" applyBorder="1">
      <alignment/>
      <protection/>
    </xf>
    <xf numFmtId="0" fontId="1" fillId="0" borderId="10" xfId="53" applyBorder="1">
      <alignment/>
      <protection/>
    </xf>
    <xf numFmtId="0" fontId="4" fillId="33" borderId="0" xfId="53" applyFont="1" applyFill="1" applyBorder="1">
      <alignment/>
      <protection/>
    </xf>
    <xf numFmtId="0" fontId="6" fillId="0" borderId="0" xfId="53" applyFont="1">
      <alignment/>
      <protection/>
    </xf>
    <xf numFmtId="0" fontId="1" fillId="0" borderId="0" xfId="53" applyBorder="1">
      <alignment/>
      <protection/>
    </xf>
    <xf numFmtId="0" fontId="4" fillId="0" borderId="10" xfId="54" applyFont="1" applyBorder="1" applyAlignment="1">
      <alignment horizontal="left"/>
      <protection/>
    </xf>
    <xf numFmtId="0" fontId="4" fillId="0" borderId="10" xfId="54" applyFont="1" applyFill="1" applyBorder="1" applyAlignment="1">
      <alignment horizontal="left"/>
      <protection/>
    </xf>
    <xf numFmtId="0" fontId="4" fillId="0" borderId="0" xfId="54" applyFont="1" applyFill="1" applyBorder="1" applyAlignment="1">
      <alignment horizontal="left"/>
      <protection/>
    </xf>
    <xf numFmtId="0" fontId="2" fillId="0" borderId="10" xfId="53" applyFont="1" applyBorder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4" fillId="33" borderId="10" xfId="53" applyFont="1" applyFill="1" applyBorder="1">
      <alignment/>
      <protection/>
    </xf>
    <xf numFmtId="0" fontId="8" fillId="0" borderId="0" xfId="53" applyFont="1" applyBorder="1" applyAlignment="1">
      <alignment vertical="center"/>
      <protection/>
    </xf>
    <xf numFmtId="0" fontId="3" fillId="0" borderId="0" xfId="53" applyFont="1" applyAlignment="1">
      <alignment/>
      <protection/>
    </xf>
    <xf numFmtId="0" fontId="1" fillId="0" borderId="0" xfId="53" applyAlignment="1">
      <alignment horizontal="center"/>
      <protection/>
    </xf>
    <xf numFmtId="0" fontId="9" fillId="0" borderId="10" xfId="53" applyFont="1" applyBorder="1" applyAlignment="1">
      <alignment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/>
      <protection/>
    </xf>
    <xf numFmtId="0" fontId="4" fillId="0" borderId="11" xfId="54" applyFont="1" applyFill="1" applyBorder="1" applyAlignment="1">
      <alignment horizontal="left"/>
      <protection/>
    </xf>
    <xf numFmtId="0" fontId="5" fillId="0" borderId="0" xfId="54" applyFont="1" applyBorder="1" applyAlignment="1">
      <alignment horizontal="right"/>
      <protection/>
    </xf>
    <xf numFmtId="0" fontId="4" fillId="0" borderId="0" xfId="54" applyFont="1" applyBorder="1" applyAlignment="1">
      <alignment horizontal="right"/>
      <protection/>
    </xf>
    <xf numFmtId="0" fontId="2" fillId="0" borderId="0" xfId="54" applyFont="1" applyFill="1" applyBorder="1" applyAlignment="1">
      <alignment horizontal="left"/>
      <protection/>
    </xf>
    <xf numFmtId="0" fontId="2" fillId="0" borderId="0" xfId="53" applyFont="1" applyFill="1" applyBorder="1">
      <alignment/>
      <protection/>
    </xf>
    <xf numFmtId="0" fontId="2" fillId="0" borderId="0" xfId="53" applyFont="1" applyBorder="1" applyAlignment="1">
      <alignment horizontal="center"/>
      <protection/>
    </xf>
    <xf numFmtId="0" fontId="11" fillId="0" borderId="0" xfId="53" applyFont="1">
      <alignment/>
      <protection/>
    </xf>
    <xf numFmtId="0" fontId="12" fillId="0" borderId="10" xfId="53" applyFont="1" applyFill="1" applyBorder="1" applyAlignment="1">
      <alignment horizontal="center" vertical="center" textRotation="90" wrapText="1"/>
      <protection/>
    </xf>
    <xf numFmtId="0" fontId="2" fillId="0" borderId="10" xfId="53" applyFont="1" applyBorder="1" applyAlignment="1">
      <alignment/>
      <protection/>
    </xf>
    <xf numFmtId="0" fontId="2" fillId="0" borderId="0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68" fillId="0" borderId="0" xfId="53" applyFont="1">
      <alignment/>
      <protection/>
    </xf>
    <xf numFmtId="0" fontId="4" fillId="0" borderId="10" xfId="53" applyFont="1" applyFill="1" applyBorder="1">
      <alignment/>
      <protection/>
    </xf>
    <xf numFmtId="0" fontId="0" fillId="0" borderId="0" xfId="53" applyFo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textRotation="90" wrapText="1"/>
      <protection/>
    </xf>
    <xf numFmtId="0" fontId="12" fillId="0" borderId="0" xfId="53" applyFont="1" applyFill="1" applyBorder="1" applyAlignment="1">
      <alignment horizontal="center" vertical="center" textRotation="90" wrapText="1"/>
      <protection/>
    </xf>
    <xf numFmtId="0" fontId="70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/>
      <protection/>
    </xf>
    <xf numFmtId="0" fontId="12" fillId="0" borderId="10" xfId="53" applyFont="1" applyBorder="1" applyAlignment="1">
      <alignment horizontal="center" vertical="center" textRotation="90" wrapText="1"/>
      <protection/>
    </xf>
    <xf numFmtId="0" fontId="70" fillId="0" borderId="10" xfId="53" applyFont="1" applyBorder="1" applyAlignment="1">
      <alignment horizontal="center"/>
      <protection/>
    </xf>
    <xf numFmtId="0" fontId="70" fillId="0" borderId="0" xfId="53" applyFont="1" applyBorder="1" applyAlignment="1">
      <alignment horizontal="center"/>
      <protection/>
    </xf>
    <xf numFmtId="0" fontId="12" fillId="33" borderId="0" xfId="53" applyFont="1" applyFill="1" applyBorder="1" applyAlignment="1">
      <alignment horizontal="center" vertical="center" textRotation="90" wrapText="1"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10" xfId="54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71" fillId="0" borderId="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/>
    </xf>
    <xf numFmtId="0" fontId="4" fillId="34" borderId="10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4" applyFont="1" applyBorder="1">
      <alignment/>
      <protection/>
    </xf>
    <xf numFmtId="0" fontId="0" fillId="0" borderId="10" xfId="0" applyBorder="1" applyAlignment="1">
      <alignment horizontal="center"/>
    </xf>
    <xf numFmtId="0" fontId="4" fillId="0" borderId="10" xfId="53" applyFont="1" applyFill="1" applyBorder="1" applyAlignment="1">
      <alignment horizontal="left"/>
      <protection/>
    </xf>
    <xf numFmtId="0" fontId="0" fillId="33" borderId="10" xfId="0" applyFill="1" applyBorder="1" applyAlignment="1">
      <alignment horizontal="center"/>
    </xf>
    <xf numFmtId="14" fontId="2" fillId="0" borderId="11" xfId="53" applyNumberFormat="1" applyFont="1" applyBorder="1" applyAlignment="1">
      <alignment/>
      <protection/>
    </xf>
    <xf numFmtId="14" fontId="2" fillId="0" borderId="12" xfId="53" applyNumberFormat="1" applyFont="1" applyBorder="1" applyAlignment="1">
      <alignment/>
      <protection/>
    </xf>
    <xf numFmtId="0" fontId="70" fillId="0" borderId="11" xfId="53" applyFont="1" applyFill="1" applyBorder="1" applyAlignment="1">
      <alignment horizontal="left" vertical="center" wrapText="1"/>
      <protection/>
    </xf>
    <xf numFmtId="0" fontId="2" fillId="0" borderId="11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0" borderId="11" xfId="54" applyFont="1" applyBorder="1" applyAlignment="1">
      <alignment horizontal="center"/>
      <protection/>
    </xf>
    <xf numFmtId="0" fontId="8" fillId="0" borderId="12" xfId="53" applyFont="1" applyBorder="1" applyAlignment="1">
      <alignment vertical="center"/>
      <protection/>
    </xf>
    <xf numFmtId="0" fontId="14" fillId="0" borderId="10" xfId="53" applyFont="1" applyFill="1" applyBorder="1" applyAlignment="1">
      <alignment/>
      <protection/>
    </xf>
    <xf numFmtId="0" fontId="1" fillId="0" borderId="0" xfId="53" applyAlignment="1">
      <alignment/>
      <protection/>
    </xf>
    <xf numFmtId="0" fontId="15" fillId="0" borderId="0" xfId="53" applyFont="1" applyAlignment="1">
      <alignment horizontal="left"/>
      <protection/>
    </xf>
    <xf numFmtId="0" fontId="12" fillId="0" borderId="13" xfId="53" applyFont="1" applyBorder="1" applyAlignment="1">
      <alignment/>
      <protection/>
    </xf>
    <xf numFmtId="0" fontId="12" fillId="0" borderId="0" xfId="53" applyFont="1" applyAlignment="1">
      <alignment horizontal="left"/>
      <protection/>
    </xf>
    <xf numFmtId="0" fontId="16" fillId="0" borderId="0" xfId="53" applyFont="1">
      <alignment/>
      <protection/>
    </xf>
    <xf numFmtId="0" fontId="4" fillId="0" borderId="10" xfId="54" applyFont="1" applyFill="1" applyBorder="1" applyAlignment="1">
      <alignment horizontal="left" vertical="center"/>
      <protection/>
    </xf>
    <xf numFmtId="0" fontId="70" fillId="33" borderId="10" xfId="0" applyFont="1" applyFill="1" applyBorder="1" applyAlignment="1">
      <alignment horizontal="center"/>
    </xf>
    <xf numFmtId="0" fontId="2" fillId="0" borderId="10" xfId="53" applyFont="1" applyBorder="1">
      <alignment/>
      <protection/>
    </xf>
    <xf numFmtId="0" fontId="8" fillId="0" borderId="10" xfId="53" applyFont="1" applyBorder="1" applyAlignment="1">
      <alignment vertical="center"/>
      <protection/>
    </xf>
    <xf numFmtId="0" fontId="1" fillId="0" borderId="0" xfId="53" applyFont="1">
      <alignment/>
      <protection/>
    </xf>
    <xf numFmtId="0" fontId="70" fillId="0" borderId="0" xfId="0" applyFont="1" applyAlignment="1">
      <alignment horizontal="center"/>
    </xf>
    <xf numFmtId="0" fontId="12" fillId="0" borderId="11" xfId="53" applyFont="1" applyFill="1" applyBorder="1" applyAlignment="1">
      <alignment horizontal="center" vertical="center" textRotation="90" wrapText="1"/>
      <protection/>
    </xf>
    <xf numFmtId="0" fontId="0" fillId="0" borderId="0" xfId="0" applyAlignment="1">
      <alignment horizontal="center"/>
    </xf>
    <xf numFmtId="0" fontId="72" fillId="0" borderId="0" xfId="0" applyFont="1" applyAlignment="1">
      <alignment horizontal="center"/>
    </xf>
    <xf numFmtId="14" fontId="72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21" fontId="0" fillId="0" borderId="10" xfId="0" applyNumberFormat="1" applyBorder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Border="1" applyAlignment="1">
      <alignment/>
    </xf>
    <xf numFmtId="0" fontId="0" fillId="33" borderId="10" xfId="0" applyFill="1" applyBorder="1" applyAlignment="1">
      <alignment/>
    </xf>
    <xf numFmtId="21" fontId="0" fillId="33" borderId="10" xfId="0" applyNumberFormat="1" applyFill="1" applyBorder="1" applyAlignment="1">
      <alignment/>
    </xf>
    <xf numFmtId="0" fontId="2" fillId="0" borderId="10" xfId="53" applyFont="1" applyFill="1" applyBorder="1">
      <alignment/>
      <protection/>
    </xf>
    <xf numFmtId="0" fontId="2" fillId="0" borderId="10" xfId="53" applyFont="1" applyFill="1" applyBorder="1" applyAlignment="1">
      <alignment horizontal="left" vertical="top"/>
      <protection/>
    </xf>
    <xf numFmtId="0" fontId="2" fillId="0" borderId="10" xfId="53" applyFont="1" applyFill="1" applyBorder="1" applyAlignment="1">
      <alignment horizontal="center" vertical="top"/>
      <protection/>
    </xf>
    <xf numFmtId="20" fontId="2" fillId="0" borderId="10" xfId="53" applyNumberFormat="1" applyFont="1" applyFill="1" applyBorder="1" applyAlignment="1">
      <alignment horizontal="center" vertical="top"/>
      <protection/>
    </xf>
    <xf numFmtId="20" fontId="2" fillId="0" borderId="11" xfId="53" applyNumberFormat="1" applyFont="1" applyFill="1" applyBorder="1" applyAlignment="1">
      <alignment horizontal="center"/>
      <protection/>
    </xf>
    <xf numFmtId="20" fontId="2" fillId="0" borderId="10" xfId="53" applyNumberFormat="1" applyFont="1" applyFill="1" applyBorder="1" applyAlignment="1">
      <alignment horizontal="center"/>
      <protection/>
    </xf>
    <xf numFmtId="20" fontId="4" fillId="0" borderId="10" xfId="54" applyNumberFormat="1" applyFont="1" applyFill="1" applyBorder="1" applyAlignment="1">
      <alignment horizontal="center"/>
      <protection/>
    </xf>
    <xf numFmtId="20" fontId="4" fillId="0" borderId="10" xfId="53" applyNumberFormat="1" applyFont="1" applyBorder="1" applyAlignment="1">
      <alignment horizontal="center"/>
      <protection/>
    </xf>
    <xf numFmtId="20" fontId="4" fillId="0" borderId="11" xfId="54" applyNumberFormat="1" applyFont="1" applyBorder="1" applyAlignment="1">
      <alignment horizontal="center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2" fillId="0" borderId="11" xfId="53" applyFont="1" applyFill="1" applyBorder="1">
      <alignment/>
      <protection/>
    </xf>
    <xf numFmtId="0" fontId="73" fillId="0" borderId="13" xfId="0" applyFont="1" applyBorder="1" applyAlignment="1">
      <alignment vertical="center"/>
    </xf>
    <xf numFmtId="0" fontId="15" fillId="0" borderId="0" xfId="54" applyFont="1" applyAlignment="1">
      <alignment horizontal="left"/>
      <protection/>
    </xf>
    <xf numFmtId="0" fontId="7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54" applyFont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17" fillId="0" borderId="0" xfId="54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74" fillId="36" borderId="16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center"/>
    </xf>
    <xf numFmtId="0" fontId="70" fillId="0" borderId="15" xfId="0" applyFont="1" applyBorder="1" applyAlignment="1">
      <alignment horizontal="center"/>
    </xf>
    <xf numFmtId="0" fontId="4" fillId="33" borderId="15" xfId="54" applyFont="1" applyFill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14" fontId="15" fillId="0" borderId="0" xfId="54" applyNumberFormat="1" applyFont="1" applyAlignment="1">
      <alignment horizontal="center"/>
      <protection/>
    </xf>
    <xf numFmtId="0" fontId="19" fillId="33" borderId="0" xfId="54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70" fillId="0" borderId="14" xfId="0" applyFont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0" fontId="4" fillId="0" borderId="14" xfId="54" applyFont="1" applyBorder="1">
      <alignment/>
      <protection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54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0" xfId="54" applyFont="1" applyBorder="1" applyAlignment="1">
      <alignment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34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7" fillId="0" borderId="0" xfId="54" applyFont="1" applyBorder="1" applyAlignment="1">
      <alignment vertical="center"/>
      <protection/>
    </xf>
    <xf numFmtId="0" fontId="2" fillId="0" borderId="0" xfId="54" applyFont="1" applyAlignment="1">
      <alignment horizontal="center"/>
      <protection/>
    </xf>
    <xf numFmtId="0" fontId="12" fillId="0" borderId="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47" fontId="4" fillId="0" borderId="10" xfId="54" applyNumberFormat="1" applyFont="1" applyFill="1" applyBorder="1" applyAlignment="1">
      <alignment horizontal="center" vertical="center"/>
      <protection/>
    </xf>
    <xf numFmtId="0" fontId="15" fillId="0" borderId="0" xfId="54" applyFont="1" applyBorder="1" applyAlignment="1">
      <alignment/>
      <protection/>
    </xf>
    <xf numFmtId="0" fontId="7" fillId="0" borderId="0" xfId="54">
      <alignment/>
      <protection/>
    </xf>
    <xf numFmtId="0" fontId="2" fillId="0" borderId="10" xfId="54" applyFont="1" applyBorder="1" applyAlignment="1">
      <alignment horizontal="center" vertical="center" textRotation="90"/>
      <protection/>
    </xf>
    <xf numFmtId="0" fontId="2" fillId="0" borderId="10" xfId="54" applyFont="1" applyBorder="1" applyAlignment="1">
      <alignment horizontal="center" vertical="center" textRotation="90" wrapText="1"/>
      <protection/>
    </xf>
    <xf numFmtId="0" fontId="4" fillId="36" borderId="10" xfId="54" applyFont="1" applyFill="1" applyBorder="1" applyAlignment="1">
      <alignment horizontal="center" vertical="center" textRotation="90" wrapText="1"/>
      <protection/>
    </xf>
    <xf numFmtId="0" fontId="4" fillId="10" borderId="10" xfId="54" applyFont="1" applyFill="1" applyBorder="1" applyAlignment="1">
      <alignment horizontal="center" vertical="center" textRotation="90" wrapText="1"/>
      <protection/>
    </xf>
    <xf numFmtId="0" fontId="7" fillId="0" borderId="0" xfId="54" applyAlignment="1">
      <alignment horizontal="center" vertical="center"/>
      <protection/>
    </xf>
    <xf numFmtId="21" fontId="2" fillId="0" borderId="10" xfId="54" applyNumberFormat="1" applyFont="1" applyBorder="1" applyAlignment="1">
      <alignment horizontal="center" vertical="center"/>
      <protection/>
    </xf>
    <xf numFmtId="0" fontId="0" fillId="37" borderId="10" xfId="0" applyFill="1" applyBorder="1" applyAlignment="1">
      <alignment/>
    </xf>
    <xf numFmtId="14" fontId="15" fillId="0" borderId="0" xfId="54" applyNumberFormat="1" applyFont="1" applyAlignment="1">
      <alignment horizontal="right"/>
      <protection/>
    </xf>
    <xf numFmtId="0" fontId="12" fillId="0" borderId="0" xfId="54" applyFont="1" applyAlignment="1">
      <alignment horizontal="center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0" fillId="0" borderId="0" xfId="53" applyFont="1" applyAlignment="1">
      <alignment horizontal="center"/>
      <protection/>
    </xf>
    <xf numFmtId="14" fontId="2" fillId="0" borderId="0" xfId="53" applyNumberFormat="1" applyFont="1" applyAlignment="1">
      <alignment horizontal="center"/>
      <protection/>
    </xf>
    <xf numFmtId="14" fontId="2" fillId="0" borderId="11" xfId="53" applyNumberFormat="1" applyFont="1" applyBorder="1" applyAlignment="1">
      <alignment horizontal="center"/>
      <protection/>
    </xf>
    <xf numFmtId="14" fontId="2" fillId="0" borderId="12" xfId="53" applyNumberFormat="1" applyFont="1" applyBorder="1" applyAlignment="1">
      <alignment horizontal="center"/>
      <protection/>
    </xf>
    <xf numFmtId="0" fontId="8" fillId="0" borderId="12" xfId="53" applyFont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/>
      <protection/>
    </xf>
    <xf numFmtId="0" fontId="75" fillId="0" borderId="0" xfId="53" applyFont="1" applyAlignment="1">
      <alignment horizontal="center"/>
      <protection/>
    </xf>
    <xf numFmtId="0" fontId="76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77" fillId="0" borderId="12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2" fillId="0" borderId="13" xfId="53" applyFont="1" applyBorder="1" applyAlignment="1">
      <alignment/>
      <protection/>
    </xf>
    <xf numFmtId="0" fontId="15" fillId="0" borderId="13" xfId="53" applyFont="1" applyBorder="1" applyAlignment="1">
      <alignment/>
      <protection/>
    </xf>
    <xf numFmtId="0" fontId="74" fillId="36" borderId="10" xfId="0" applyFont="1" applyFill="1" applyBorder="1" applyAlignment="1">
      <alignment horizontal="center"/>
    </xf>
    <xf numFmtId="0" fontId="13" fillId="0" borderId="16" xfId="54" applyFont="1" applyFill="1" applyBorder="1" applyAlignment="1">
      <alignment horizontal="left" vertical="center" wrapText="1"/>
      <protection/>
    </xf>
    <xf numFmtId="0" fontId="13" fillId="33" borderId="10" xfId="54" applyFont="1" applyFill="1" applyBorder="1" applyAlignment="1">
      <alignment horizontal="left" vertical="center" wrapText="1"/>
      <protection/>
    </xf>
    <xf numFmtId="0" fontId="77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3" fillId="0" borderId="0" xfId="54" applyFont="1" applyAlignment="1">
      <alignment horizontal="center"/>
      <protection/>
    </xf>
    <xf numFmtId="0" fontId="13" fillId="33" borderId="10" xfId="54" applyFont="1" applyFill="1" applyBorder="1" applyAlignment="1">
      <alignment horizontal="left" vertical="center"/>
      <protection/>
    </xf>
    <xf numFmtId="0" fontId="13" fillId="0" borderId="10" xfId="54" applyFont="1" applyFill="1" applyBorder="1" applyAlignment="1">
      <alignment horizontal="left" vertical="center"/>
      <protection/>
    </xf>
    <xf numFmtId="0" fontId="13" fillId="0" borderId="10" xfId="54" applyFont="1" applyFill="1" applyBorder="1" applyAlignment="1">
      <alignment horizontal="center" vertical="center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4" fontId="4" fillId="33" borderId="0" xfId="0" applyNumberFormat="1" applyFont="1" applyFill="1" applyBorder="1" applyAlignment="1">
      <alignment horizontal="center"/>
    </xf>
    <xf numFmtId="0" fontId="2" fillId="0" borderId="0" xfId="53" applyFont="1" applyBorder="1">
      <alignment/>
      <protection/>
    </xf>
    <xf numFmtId="9" fontId="4" fillId="33" borderId="0" xfId="53" applyNumberFormat="1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right"/>
      <protection/>
    </xf>
    <xf numFmtId="9" fontId="0" fillId="0" borderId="10" xfId="0" applyNumberFormat="1" applyBorder="1" applyAlignment="1">
      <alignment horizontal="center"/>
    </xf>
    <xf numFmtId="9" fontId="0" fillId="0" borderId="10" xfId="60" applyFont="1" applyBorder="1" applyAlignment="1">
      <alignment horizontal="center"/>
    </xf>
    <xf numFmtId="0" fontId="78" fillId="33" borderId="13" xfId="0" applyFont="1" applyFill="1" applyBorder="1" applyAlignment="1">
      <alignment vertical="center"/>
    </xf>
    <xf numFmtId="0" fontId="72" fillId="33" borderId="0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9" fontId="4" fillId="34" borderId="0" xfId="0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4" borderId="0" xfId="0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center" vertical="center" wrapText="1"/>
    </xf>
    <xf numFmtId="21" fontId="4" fillId="33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4" fillId="0" borderId="0" xfId="54" applyFont="1" applyBorder="1">
      <alignment/>
      <protection/>
    </xf>
    <xf numFmtId="0" fontId="4" fillId="0" borderId="0" xfId="54" applyFont="1" applyBorder="1" applyAlignment="1">
      <alignment horizontal="left"/>
      <protection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textRotation="90" wrapText="1"/>
    </xf>
    <xf numFmtId="0" fontId="79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21" fontId="70" fillId="0" borderId="10" xfId="0" applyNumberFormat="1" applyFont="1" applyBorder="1" applyAlignment="1">
      <alignment horizontal="center"/>
    </xf>
    <xf numFmtId="9" fontId="70" fillId="0" borderId="10" xfId="0" applyNumberFormat="1" applyFont="1" applyBorder="1" applyAlignment="1">
      <alignment horizontal="center"/>
    </xf>
    <xf numFmtId="9" fontId="70" fillId="0" borderId="10" xfId="60" applyFont="1" applyBorder="1" applyAlignment="1">
      <alignment horizontal="center"/>
    </xf>
    <xf numFmtId="21" fontId="70" fillId="0" borderId="15" xfId="0" applyNumberFormat="1" applyFont="1" applyBorder="1" applyAlignment="1">
      <alignment horizontal="center"/>
    </xf>
    <xf numFmtId="21" fontId="70" fillId="0" borderId="0" xfId="0" applyNumberFormat="1" applyFont="1" applyAlignment="1">
      <alignment/>
    </xf>
    <xf numFmtId="21" fontId="70" fillId="0" borderId="14" xfId="0" applyNumberFormat="1" applyFont="1" applyBorder="1" applyAlignment="1">
      <alignment horizontal="center"/>
    </xf>
    <xf numFmtId="0" fontId="2" fillId="33" borderId="10" xfId="54" applyFont="1" applyFill="1" applyBorder="1" applyAlignment="1">
      <alignment horizontal="center" vertical="center"/>
      <protection/>
    </xf>
    <xf numFmtId="21" fontId="0" fillId="0" borderId="0" xfId="0" applyNumberFormat="1" applyAlignment="1">
      <alignment horizontal="center"/>
    </xf>
    <xf numFmtId="0" fontId="2" fillId="0" borderId="0" xfId="53" applyFont="1">
      <alignment/>
      <protection/>
    </xf>
    <xf numFmtId="9" fontId="0" fillId="0" borderId="10" xfId="60" applyFont="1" applyBorder="1" applyAlignment="1">
      <alignment horizontal="center"/>
    </xf>
    <xf numFmtId="0" fontId="0" fillId="0" borderId="0" xfId="0" applyFill="1" applyBorder="1" applyAlignment="1">
      <alignment/>
    </xf>
    <xf numFmtId="21" fontId="70" fillId="0" borderId="0" xfId="0" applyNumberFormat="1" applyFont="1" applyBorder="1" applyAlignment="1">
      <alignment horizontal="center"/>
    </xf>
    <xf numFmtId="0" fontId="72" fillId="0" borderId="0" xfId="0" applyFont="1" applyBorder="1" applyAlignment="1">
      <alignment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left" vertical="center"/>
      <protection/>
    </xf>
    <xf numFmtId="0" fontId="13" fillId="0" borderId="0" xfId="54" applyFont="1" applyFill="1" applyBorder="1" applyAlignment="1">
      <alignment horizontal="left" vertical="center" wrapText="1"/>
      <protection/>
    </xf>
    <xf numFmtId="21" fontId="2" fillId="0" borderId="0" xfId="54" applyNumberFormat="1" applyFont="1" applyBorder="1" applyAlignment="1">
      <alignment horizontal="center" vertical="center"/>
      <protection/>
    </xf>
    <xf numFmtId="47" fontId="4" fillId="33" borderId="0" xfId="53" applyNumberFormat="1" applyFont="1" applyFill="1" applyBorder="1" applyAlignment="1">
      <alignment horizontal="left"/>
      <protection/>
    </xf>
    <xf numFmtId="0" fontId="4" fillId="0" borderId="0" xfId="53" applyFont="1" applyBorder="1" applyAlignment="1">
      <alignment horizontal="right"/>
      <protection/>
    </xf>
    <xf numFmtId="47" fontId="4" fillId="33" borderId="0" xfId="53" applyNumberFormat="1" applyFont="1" applyFill="1" applyBorder="1" applyAlignment="1">
      <alignment horizontal="right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/>
      <protection/>
    </xf>
    <xf numFmtId="0" fontId="2" fillId="0" borderId="0" xfId="54" applyFont="1" applyAlignment="1">
      <alignment/>
      <protection/>
    </xf>
    <xf numFmtId="21" fontId="70" fillId="0" borderId="0" xfId="0" applyNumberFormat="1" applyFont="1" applyAlignment="1">
      <alignment horizontal="center"/>
    </xf>
    <xf numFmtId="9" fontId="2" fillId="33" borderId="0" xfId="53" applyNumberFormat="1" applyFont="1" applyFill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3" fillId="33" borderId="0" xfId="54" applyFont="1" applyFill="1" applyBorder="1" applyAlignment="1">
      <alignment horizontal="left" vertical="center"/>
      <protection/>
    </xf>
    <xf numFmtId="0" fontId="13" fillId="0" borderId="0" xfId="54" applyFont="1" applyFill="1" applyBorder="1" applyAlignment="1">
      <alignment horizontal="left" vertical="center"/>
      <protection/>
    </xf>
    <xf numFmtId="9" fontId="2" fillId="0" borderId="10" xfId="54" applyNumberFormat="1" applyFont="1" applyBorder="1" applyAlignment="1">
      <alignment horizontal="center" vertical="center"/>
      <protection/>
    </xf>
    <xf numFmtId="21" fontId="2" fillId="33" borderId="10" xfId="54" applyNumberFormat="1" applyFont="1" applyFill="1" applyBorder="1" applyAlignment="1">
      <alignment horizontal="center" vertical="center"/>
      <protection/>
    </xf>
    <xf numFmtId="0" fontId="15" fillId="0" borderId="0" xfId="54" applyFont="1" applyBorder="1" applyAlignment="1">
      <alignment horizontal="left"/>
      <protection/>
    </xf>
    <xf numFmtId="0" fontId="4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textRotation="90"/>
    </xf>
    <xf numFmtId="0" fontId="50" fillId="0" borderId="0" xfId="0" applyFont="1" applyFill="1" applyAlignment="1">
      <alignment horizontal="center" vertical="center"/>
    </xf>
    <xf numFmtId="1" fontId="7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1" fontId="4" fillId="0" borderId="10" xfId="0" applyNumberFormat="1" applyFont="1" applyFill="1" applyBorder="1" applyAlignment="1">
      <alignment horizontal="center" vertical="center"/>
    </xf>
    <xf numFmtId="21" fontId="4" fillId="0" borderId="1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1" fontId="18" fillId="0" borderId="10" xfId="0" applyNumberFormat="1" applyFont="1" applyFill="1" applyBorder="1" applyAlignment="1">
      <alignment horizontal="center" vertical="center"/>
    </xf>
    <xf numFmtId="175" fontId="18" fillId="0" borderId="10" xfId="0" applyNumberFormat="1" applyFont="1" applyFill="1" applyBorder="1" applyAlignment="1">
      <alignment horizontal="center" vertical="center"/>
    </xf>
    <xf numFmtId="174" fontId="18" fillId="0" borderId="10" xfId="0" applyNumberFormat="1" applyFont="1" applyFill="1" applyBorder="1" applyAlignment="1">
      <alignment horizontal="center" vertical="center"/>
    </xf>
    <xf numFmtId="46" fontId="1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5" fontId="18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74" fontId="18" fillId="0" borderId="0" xfId="0" applyNumberFormat="1" applyFont="1" applyFill="1" applyBorder="1" applyAlignment="1">
      <alignment horizontal="center" vertical="center"/>
    </xf>
    <xf numFmtId="21" fontId="18" fillId="0" borderId="0" xfId="0" applyNumberFormat="1" applyFont="1" applyFill="1" applyBorder="1" applyAlignment="1">
      <alignment horizontal="center" vertical="center"/>
    </xf>
    <xf numFmtId="46" fontId="18" fillId="0" borderId="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21" fontId="70" fillId="0" borderId="18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vertical="center" textRotation="90" wrapText="1"/>
    </xf>
    <xf numFmtId="0" fontId="70" fillId="0" borderId="10" xfId="0" applyFont="1" applyFill="1" applyBorder="1" applyAlignment="1">
      <alignment horizontal="center" vertical="center" textRotation="90" wrapText="1"/>
    </xf>
    <xf numFmtId="0" fontId="70" fillId="0" borderId="10" xfId="0" applyFont="1" applyFill="1" applyBorder="1" applyAlignment="1">
      <alignment horizontal="center" vertical="center" wrapText="1"/>
    </xf>
    <xf numFmtId="21" fontId="70" fillId="0" borderId="10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 wrapText="1"/>
    </xf>
    <xf numFmtId="21" fontId="72" fillId="0" borderId="10" xfId="0" applyNumberFormat="1" applyFont="1" applyFill="1" applyBorder="1" applyAlignment="1">
      <alignment horizontal="center" vertical="center"/>
    </xf>
    <xf numFmtId="175" fontId="72" fillId="0" borderId="10" xfId="0" applyNumberFormat="1" applyFont="1" applyFill="1" applyBorder="1" applyAlignment="1">
      <alignment horizontal="center" vertical="center"/>
    </xf>
    <xf numFmtId="1" fontId="72" fillId="0" borderId="10" xfId="0" applyNumberFormat="1" applyFont="1" applyFill="1" applyBorder="1" applyAlignment="1">
      <alignment horizontal="center" vertical="center"/>
    </xf>
    <xf numFmtId="174" fontId="72" fillId="0" borderId="10" xfId="0" applyNumberFormat="1" applyFont="1" applyFill="1" applyBorder="1" applyAlignment="1">
      <alignment horizontal="center" vertical="center"/>
    </xf>
    <xf numFmtId="46" fontId="72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wrapText="1"/>
    </xf>
    <xf numFmtId="0" fontId="2" fillId="0" borderId="0" xfId="54" applyFont="1" applyBorder="1" applyAlignment="1">
      <alignment horizontal="center"/>
      <protection/>
    </xf>
    <xf numFmtId="0" fontId="70" fillId="0" borderId="11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/>
    </xf>
    <xf numFmtId="175" fontId="72" fillId="0" borderId="0" xfId="0" applyNumberFormat="1" applyFont="1" applyFill="1" applyBorder="1" applyAlignment="1">
      <alignment horizontal="center" vertical="center"/>
    </xf>
    <xf numFmtId="1" fontId="72" fillId="0" borderId="0" xfId="0" applyNumberFormat="1" applyFont="1" applyFill="1" applyBorder="1" applyAlignment="1">
      <alignment horizontal="center" vertical="center"/>
    </xf>
    <xf numFmtId="174" fontId="72" fillId="0" borderId="0" xfId="0" applyNumberFormat="1" applyFont="1" applyFill="1" applyBorder="1" applyAlignment="1">
      <alignment horizontal="center" vertical="center"/>
    </xf>
    <xf numFmtId="1" fontId="72" fillId="0" borderId="0" xfId="0" applyNumberFormat="1" applyFont="1" applyFill="1" applyBorder="1" applyAlignment="1">
      <alignment horizontal="center" vertical="center" wrapText="1"/>
    </xf>
    <xf numFmtId="21" fontId="72" fillId="0" borderId="0" xfId="0" applyNumberFormat="1" applyFont="1" applyFill="1" applyBorder="1" applyAlignment="1">
      <alignment horizontal="center" vertical="center"/>
    </xf>
    <xf numFmtId="46" fontId="72" fillId="0" borderId="0" xfId="0" applyNumberFormat="1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left" vertical="center" wrapText="1"/>
      <protection/>
    </xf>
    <xf numFmtId="0" fontId="2" fillId="0" borderId="13" xfId="53" applyFont="1" applyBorder="1" applyAlignment="1">
      <alignment horizontal="center"/>
      <protection/>
    </xf>
    <xf numFmtId="0" fontId="5" fillId="0" borderId="0" xfId="54" applyFont="1" applyBorder="1" applyAlignment="1">
      <alignment horizontal="center" vertical="center"/>
      <protection/>
    </xf>
    <xf numFmtId="0" fontId="68" fillId="0" borderId="10" xfId="0" applyFont="1" applyBorder="1" applyAlignment="1">
      <alignment horizontal="center"/>
    </xf>
    <xf numFmtId="21" fontId="4" fillId="0" borderId="0" xfId="54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2" fillId="0" borderId="18" xfId="53" applyFont="1" applyFill="1" applyBorder="1" applyAlignment="1">
      <alignment horizontal="center" vertical="center" textRotation="90" wrapText="1"/>
      <protection/>
    </xf>
    <xf numFmtId="0" fontId="12" fillId="0" borderId="19" xfId="53" applyFont="1" applyFill="1" applyBorder="1" applyAlignment="1">
      <alignment horizontal="center" vertical="center" textRotation="90" wrapText="1"/>
      <protection/>
    </xf>
    <xf numFmtId="0" fontId="1" fillId="0" borderId="0" xfId="53" applyFont="1" applyAlignment="1">
      <alignment horizontal="left" wrapText="1"/>
      <protection/>
    </xf>
    <xf numFmtId="0" fontId="1" fillId="0" borderId="0" xfId="53" applyAlignment="1">
      <alignment horizontal="left" wrapText="1"/>
      <protection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3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70" fillId="0" borderId="15" xfId="53" applyFont="1" applyBorder="1" applyAlignment="1">
      <alignment horizontal="center" vertical="center" wrapText="1"/>
      <protection/>
    </xf>
    <xf numFmtId="0" fontId="70" fillId="0" borderId="14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wrapText="1"/>
      <protection/>
    </xf>
    <xf numFmtId="0" fontId="10" fillId="0" borderId="11" xfId="53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" vertical="center"/>
      <protection/>
    </xf>
    <xf numFmtId="0" fontId="10" fillId="0" borderId="12" xfId="53" applyFont="1" applyFill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/>
      <protection/>
    </xf>
    <xf numFmtId="0" fontId="17" fillId="0" borderId="12" xfId="54" applyFont="1" applyBorder="1" applyAlignment="1">
      <alignment horizontal="center" vertical="center"/>
      <protection/>
    </xf>
    <xf numFmtId="0" fontId="2" fillId="0" borderId="0" xfId="53" applyFont="1" applyAlignment="1">
      <alignment horizontal="center" wrapText="1"/>
      <protection/>
    </xf>
    <xf numFmtId="0" fontId="3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0" fillId="0" borderId="0" xfId="54" applyFont="1" applyBorder="1" applyAlignment="1">
      <alignment horizontal="center" vertical="center"/>
      <protection/>
    </xf>
    <xf numFmtId="0" fontId="10" fillId="0" borderId="20" xfId="54" applyFont="1" applyBorder="1" applyAlignment="1">
      <alignment horizontal="center" vertical="center"/>
      <protection/>
    </xf>
    <xf numFmtId="0" fontId="70" fillId="0" borderId="15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21" fontId="70" fillId="0" borderId="11" xfId="0" applyNumberFormat="1" applyFont="1" applyFill="1" applyBorder="1" applyAlignment="1">
      <alignment horizontal="center" vertical="center"/>
    </xf>
    <xf numFmtId="21" fontId="70" fillId="0" borderId="17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textRotation="90" wrapText="1"/>
    </xf>
    <xf numFmtId="0" fontId="70" fillId="0" borderId="17" xfId="0" applyFont="1" applyBorder="1" applyAlignment="1">
      <alignment horizontal="center" vertical="center" textRotation="90" wrapText="1"/>
    </xf>
    <xf numFmtId="0" fontId="70" fillId="0" borderId="11" xfId="0" applyFont="1" applyFill="1" applyBorder="1" applyAlignment="1">
      <alignment horizontal="center" vertical="center" textRotation="90"/>
    </xf>
    <xf numFmtId="0" fontId="70" fillId="0" borderId="17" xfId="0" applyFont="1" applyFill="1" applyBorder="1" applyAlignment="1">
      <alignment horizontal="center" vertical="center" textRotation="90"/>
    </xf>
    <xf numFmtId="0" fontId="70" fillId="0" borderId="11" xfId="0" applyFont="1" applyFill="1" applyBorder="1" applyAlignment="1">
      <alignment horizontal="center" vertical="center" textRotation="90" wrapText="1"/>
    </xf>
    <xf numFmtId="0" fontId="70" fillId="0" borderId="17" xfId="0" applyFont="1" applyFill="1" applyBorder="1" applyAlignment="1">
      <alignment horizontal="center" vertical="center" textRotation="90" wrapText="1"/>
    </xf>
    <xf numFmtId="0" fontId="70" fillId="0" borderId="11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 textRotation="90"/>
    </xf>
    <xf numFmtId="0" fontId="70" fillId="0" borderId="16" xfId="0" applyFont="1" applyFill="1" applyBorder="1" applyAlignment="1">
      <alignment horizontal="center" vertical="center" textRotation="90"/>
    </xf>
    <xf numFmtId="0" fontId="70" fillId="0" borderId="14" xfId="0" applyFont="1" applyFill="1" applyBorder="1" applyAlignment="1">
      <alignment horizontal="center" vertical="center" textRotation="90"/>
    </xf>
    <xf numFmtId="0" fontId="70" fillId="0" borderId="15" xfId="0" applyFont="1" applyBorder="1" applyAlignment="1">
      <alignment horizontal="center" vertical="center" textRotation="90" wrapText="1"/>
    </xf>
    <xf numFmtId="0" fontId="70" fillId="0" borderId="16" xfId="0" applyFont="1" applyBorder="1" applyAlignment="1">
      <alignment horizontal="center" vertical="center" textRotation="90" wrapText="1"/>
    </xf>
    <xf numFmtId="0" fontId="70" fillId="0" borderId="14" xfId="0" applyFont="1" applyBorder="1" applyAlignment="1">
      <alignment horizontal="center" vertical="center" textRotation="90" wrapText="1"/>
    </xf>
    <xf numFmtId="0" fontId="70" fillId="0" borderId="15" xfId="0" applyFont="1" applyFill="1" applyBorder="1" applyAlignment="1">
      <alignment horizontal="center" vertical="center" textRotation="90" wrapText="1"/>
    </xf>
    <xf numFmtId="0" fontId="70" fillId="0" borderId="16" xfId="0" applyFont="1" applyFill="1" applyBorder="1" applyAlignment="1">
      <alignment horizontal="center" vertical="center" textRotation="90" wrapText="1"/>
    </xf>
    <xf numFmtId="0" fontId="70" fillId="0" borderId="14" xfId="0" applyFont="1" applyFill="1" applyBorder="1" applyAlignment="1">
      <alignment horizontal="center" vertical="center" textRotation="90" wrapText="1"/>
    </xf>
    <xf numFmtId="0" fontId="70" fillId="0" borderId="15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21" fontId="4" fillId="0" borderId="11" xfId="0" applyNumberFormat="1" applyFont="1" applyFill="1" applyBorder="1" applyAlignment="1">
      <alignment horizontal="center" vertical="center"/>
    </xf>
    <xf numFmtId="21" fontId="4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21" fontId="4" fillId="0" borderId="21" xfId="0" applyNumberFormat="1" applyFont="1" applyFill="1" applyBorder="1" applyAlignment="1">
      <alignment horizontal="center" vertical="center"/>
    </xf>
    <xf numFmtId="21" fontId="4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70" fillId="0" borderId="15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54" applyFont="1" applyAlignment="1">
      <alignment horizontal="center" wrapText="1"/>
      <protection/>
    </xf>
    <xf numFmtId="0" fontId="3" fillId="0" borderId="0" xfId="54" applyFont="1" applyBorder="1" applyAlignment="1">
      <alignment horizontal="center"/>
      <protection/>
    </xf>
    <xf numFmtId="0" fontId="2" fillId="0" borderId="0" xfId="54" applyFont="1" applyAlignment="1">
      <alignment horizontal="center" wrapText="1"/>
      <protection/>
    </xf>
    <xf numFmtId="0" fontId="17" fillId="0" borderId="13" xfId="54" applyFont="1" applyBorder="1" applyAlignment="1">
      <alignment horizontal="center" vertical="center"/>
      <protection/>
    </xf>
    <xf numFmtId="0" fontId="12" fillId="0" borderId="13" xfId="54" applyFont="1" applyBorder="1" applyAlignment="1">
      <alignment horizontal="center"/>
      <protection/>
    </xf>
    <xf numFmtId="0" fontId="10" fillId="0" borderId="12" xfId="54" applyFont="1" applyBorder="1" applyAlignment="1">
      <alignment horizontal="center" vertical="center"/>
      <protection/>
    </xf>
    <xf numFmtId="0" fontId="10" fillId="0" borderId="22" xfId="54" applyFont="1" applyBorder="1" applyAlignment="1">
      <alignment horizontal="center"/>
      <protection/>
    </xf>
    <xf numFmtId="0" fontId="10" fillId="0" borderId="13" xfId="54" applyFont="1" applyBorder="1" applyAlignment="1">
      <alignment horizontal="center"/>
      <protection/>
    </xf>
    <xf numFmtId="0" fontId="8" fillId="0" borderId="22" xfId="54" applyFont="1" applyBorder="1" applyAlignment="1">
      <alignment horizontal="center"/>
      <protection/>
    </xf>
    <xf numFmtId="0" fontId="8" fillId="0" borderId="13" xfId="54" applyFont="1" applyBorder="1" applyAlignment="1">
      <alignment horizontal="center"/>
      <protection/>
    </xf>
    <xf numFmtId="0" fontId="10" fillId="0" borderId="12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5">
    <dxf>
      <fill>
        <patternFill>
          <bgColor theme="7" tint="0.3999499976634979"/>
        </patternFill>
      </fill>
    </dxf>
    <dxf>
      <fill>
        <patternFill>
          <bgColor theme="4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4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4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5"/>
  <sheetViews>
    <sheetView zoomScalePageLayoutView="0" workbookViewId="0" topLeftCell="A112">
      <selection activeCell="C136" sqref="C136"/>
    </sheetView>
  </sheetViews>
  <sheetFormatPr defaultColWidth="9.140625" defaultRowHeight="15"/>
  <cols>
    <col min="1" max="1" width="4.57421875" style="0" customWidth="1"/>
    <col min="2" max="2" width="9.140625" style="0" hidden="1" customWidth="1"/>
    <col min="3" max="3" width="24.00390625" style="0" customWidth="1"/>
    <col min="4" max="4" width="28.7109375" style="0" customWidth="1"/>
    <col min="5" max="6" width="9.140625" style="0" customWidth="1"/>
    <col min="7" max="7" width="9.140625" style="0" hidden="1" customWidth="1"/>
    <col min="8" max="8" width="12.00390625" style="0" hidden="1" customWidth="1"/>
    <col min="9" max="9" width="12.421875" style="0" hidden="1" customWidth="1"/>
    <col min="10" max="10" width="10.421875" style="0" customWidth="1"/>
    <col min="13" max="13" width="9.140625" style="84" customWidth="1"/>
    <col min="14" max="14" width="7.421875" style="84" customWidth="1"/>
  </cols>
  <sheetData>
    <row r="1" spans="1:13" ht="18.75">
      <c r="A1" s="332" t="s">
        <v>43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ht="18.7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5.75">
      <c r="A3" s="333" t="s">
        <v>190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</row>
    <row r="4" spans="1:12" ht="15">
      <c r="A4" s="84"/>
      <c r="E4" s="84"/>
      <c r="F4" s="84"/>
      <c r="G4" s="84"/>
      <c r="K4" s="84"/>
      <c r="L4" s="84"/>
    </row>
    <row r="5" spans="1:12" ht="15.75">
      <c r="A5" s="85"/>
      <c r="C5" s="5" t="s">
        <v>61</v>
      </c>
      <c r="D5" s="86"/>
      <c r="E5" s="82"/>
      <c r="F5" s="84"/>
      <c r="G5" s="84"/>
      <c r="H5" s="189">
        <v>43631</v>
      </c>
      <c r="J5" s="1"/>
      <c r="K5" s="87" t="s">
        <v>177</v>
      </c>
      <c r="L5" s="87"/>
    </row>
    <row r="6" spans="1:14" ht="47.25" customHeight="1">
      <c r="A6" s="2" t="s">
        <v>5</v>
      </c>
      <c r="B6" s="2" t="s">
        <v>7</v>
      </c>
      <c r="C6" s="2" t="s">
        <v>6</v>
      </c>
      <c r="D6" s="2" t="s">
        <v>44</v>
      </c>
      <c r="E6" s="2" t="s">
        <v>191</v>
      </c>
      <c r="F6" s="2" t="s">
        <v>7</v>
      </c>
      <c r="G6" s="2" t="s">
        <v>192</v>
      </c>
      <c r="H6" s="2" t="s">
        <v>118</v>
      </c>
      <c r="I6" s="2" t="s">
        <v>119</v>
      </c>
      <c r="J6" s="2" t="s">
        <v>45</v>
      </c>
      <c r="K6" s="2" t="s">
        <v>39</v>
      </c>
      <c r="L6" s="2" t="s">
        <v>8</v>
      </c>
      <c r="M6" s="211" t="s">
        <v>375</v>
      </c>
      <c r="N6" s="212" t="s">
        <v>376</v>
      </c>
    </row>
    <row r="7" spans="1:12" ht="22.5" customHeight="1">
      <c r="A7" s="88"/>
      <c r="C7" s="197" t="s">
        <v>193</v>
      </c>
      <c r="D7" s="54"/>
      <c r="E7" s="54"/>
      <c r="F7" s="54"/>
      <c r="G7" s="54"/>
      <c r="H7" s="54"/>
      <c r="I7" s="54"/>
      <c r="J7" s="54"/>
      <c r="K7" s="54"/>
      <c r="L7" s="84"/>
    </row>
    <row r="8" spans="1:14" ht="15">
      <c r="A8" s="59">
        <v>1</v>
      </c>
      <c r="B8" s="53" t="s">
        <v>193</v>
      </c>
      <c r="C8" s="53" t="s">
        <v>0</v>
      </c>
      <c r="D8" s="53" t="s">
        <v>123</v>
      </c>
      <c r="E8" s="59" t="s">
        <v>51</v>
      </c>
      <c r="F8" s="59">
        <v>2007</v>
      </c>
      <c r="G8" s="59">
        <v>69</v>
      </c>
      <c r="H8" s="89">
        <v>0.0111111111111111</v>
      </c>
      <c r="I8" s="89">
        <v>0.02113425925925926</v>
      </c>
      <c r="J8" s="89">
        <f aca="true" t="shared" si="0" ref="J8:J17">I8-H8</f>
        <v>0.01002314814814816</v>
      </c>
      <c r="K8" s="59">
        <v>6</v>
      </c>
      <c r="L8" s="59">
        <v>1</v>
      </c>
      <c r="M8" s="217">
        <v>1</v>
      </c>
      <c r="N8" s="59" t="s">
        <v>51</v>
      </c>
    </row>
    <row r="9" spans="1:14" ht="15">
      <c r="A9" s="59">
        <v>2</v>
      </c>
      <c r="B9" s="53" t="s">
        <v>193</v>
      </c>
      <c r="C9" s="53" t="s">
        <v>162</v>
      </c>
      <c r="D9" s="53" t="s">
        <v>130</v>
      </c>
      <c r="E9" s="59" t="s">
        <v>51</v>
      </c>
      <c r="F9" s="59">
        <v>2008</v>
      </c>
      <c r="G9" s="59">
        <v>105</v>
      </c>
      <c r="H9" s="89">
        <v>0</v>
      </c>
      <c r="I9" s="89">
        <v>0.010497685185185186</v>
      </c>
      <c r="J9" s="89">
        <f t="shared" si="0"/>
        <v>0.010497685185185186</v>
      </c>
      <c r="K9" s="59">
        <v>6</v>
      </c>
      <c r="L9" s="59">
        <v>2</v>
      </c>
      <c r="M9" s="218">
        <f>J9*$M$8/$J$8</f>
        <v>1.0473441108545023</v>
      </c>
      <c r="N9" s="59" t="s">
        <v>48</v>
      </c>
    </row>
    <row r="10" spans="1:14" ht="15">
      <c r="A10" s="59">
        <v>3</v>
      </c>
      <c r="B10" s="53" t="s">
        <v>193</v>
      </c>
      <c r="C10" s="53" t="s">
        <v>194</v>
      </c>
      <c r="D10" s="53" t="s">
        <v>46</v>
      </c>
      <c r="E10" s="59" t="s">
        <v>50</v>
      </c>
      <c r="F10" s="59">
        <v>2008</v>
      </c>
      <c r="G10" s="59">
        <v>7</v>
      </c>
      <c r="H10" s="89">
        <v>0.0125</v>
      </c>
      <c r="I10" s="89">
        <v>0.024039351851851853</v>
      </c>
      <c r="J10" s="89">
        <f t="shared" si="0"/>
        <v>0.011539351851851853</v>
      </c>
      <c r="K10" s="59">
        <v>6</v>
      </c>
      <c r="L10" s="59">
        <v>3</v>
      </c>
      <c r="M10" s="218">
        <f>J10*$M$8/$J$8</f>
        <v>1.1512702078521928</v>
      </c>
      <c r="N10" s="59" t="s">
        <v>174</v>
      </c>
    </row>
    <row r="11" spans="1:14" ht="15">
      <c r="A11" s="59">
        <v>4</v>
      </c>
      <c r="B11" s="53" t="s">
        <v>193</v>
      </c>
      <c r="C11" s="53" t="s">
        <v>195</v>
      </c>
      <c r="D11" s="53" t="s">
        <v>132</v>
      </c>
      <c r="E11" s="59" t="s">
        <v>51</v>
      </c>
      <c r="F11" s="59">
        <v>2008</v>
      </c>
      <c r="G11" s="59">
        <v>106</v>
      </c>
      <c r="H11" s="89">
        <v>0.00694444444444444</v>
      </c>
      <c r="I11" s="89">
        <v>0.01898148148148148</v>
      </c>
      <c r="J11" s="89">
        <f t="shared" si="0"/>
        <v>0.01203703703703704</v>
      </c>
      <c r="K11" s="59">
        <v>6</v>
      </c>
      <c r="L11" s="59">
        <v>4</v>
      </c>
      <c r="M11" s="218"/>
      <c r="N11" s="117"/>
    </row>
    <row r="12" spans="1:14" ht="15">
      <c r="A12" s="59">
        <v>5</v>
      </c>
      <c r="B12" s="53" t="s">
        <v>193</v>
      </c>
      <c r="C12" s="53" t="s">
        <v>196</v>
      </c>
      <c r="D12" s="53" t="s">
        <v>60</v>
      </c>
      <c r="E12" s="59" t="s">
        <v>49</v>
      </c>
      <c r="F12" s="59">
        <v>2008</v>
      </c>
      <c r="G12" s="59">
        <v>102</v>
      </c>
      <c r="H12" s="89">
        <v>0.001388888888888889</v>
      </c>
      <c r="I12" s="89">
        <v>0.015405092592592593</v>
      </c>
      <c r="J12" s="89">
        <f t="shared" si="0"/>
        <v>0.014016203703703704</v>
      </c>
      <c r="K12" s="59">
        <v>6</v>
      </c>
      <c r="L12" s="59">
        <v>5</v>
      </c>
      <c r="M12" s="59"/>
      <c r="N12" s="117"/>
    </row>
    <row r="13" spans="1:14" ht="15">
      <c r="A13" s="59">
        <v>6</v>
      </c>
      <c r="B13" s="53" t="s">
        <v>193</v>
      </c>
      <c r="C13" s="53" t="s">
        <v>197</v>
      </c>
      <c r="D13" s="53" t="s">
        <v>198</v>
      </c>
      <c r="E13" s="59" t="s">
        <v>49</v>
      </c>
      <c r="F13" s="59">
        <v>2008</v>
      </c>
      <c r="G13" s="59">
        <v>52</v>
      </c>
      <c r="H13" s="89">
        <v>0.00416666666666667</v>
      </c>
      <c r="I13" s="89">
        <v>0.01869212962962963</v>
      </c>
      <c r="J13" s="89">
        <f t="shared" si="0"/>
        <v>0.014525462962962962</v>
      </c>
      <c r="K13" s="59">
        <v>6</v>
      </c>
      <c r="L13" s="59">
        <v>6</v>
      </c>
      <c r="M13" s="59"/>
      <c r="N13" s="117"/>
    </row>
    <row r="14" spans="1:14" ht="15">
      <c r="A14" s="59">
        <v>7</v>
      </c>
      <c r="B14" s="53" t="s">
        <v>193</v>
      </c>
      <c r="C14" s="53" t="s">
        <v>164</v>
      </c>
      <c r="D14" s="53" t="s">
        <v>199</v>
      </c>
      <c r="E14" s="59" t="s">
        <v>48</v>
      </c>
      <c r="F14" s="59">
        <v>2007</v>
      </c>
      <c r="G14" s="59">
        <v>169</v>
      </c>
      <c r="H14" s="89">
        <v>0.00833333333333333</v>
      </c>
      <c r="I14" s="89">
        <v>0.02332175925925926</v>
      </c>
      <c r="J14" s="89">
        <f>I14-H14</f>
        <v>0.014988425925925931</v>
      </c>
      <c r="K14" s="61">
        <v>7</v>
      </c>
      <c r="L14" s="59">
        <v>7</v>
      </c>
      <c r="M14" s="59"/>
      <c r="N14" s="59"/>
    </row>
    <row r="15" spans="1:15" ht="15">
      <c r="A15" s="59">
        <v>8</v>
      </c>
      <c r="B15" s="53" t="s">
        <v>193</v>
      </c>
      <c r="C15" s="53" t="s">
        <v>200</v>
      </c>
      <c r="D15" s="53" t="s">
        <v>46</v>
      </c>
      <c r="E15" s="59" t="s">
        <v>50</v>
      </c>
      <c r="F15" s="59">
        <v>2008</v>
      </c>
      <c r="G15" s="59">
        <v>6</v>
      </c>
      <c r="H15" s="89">
        <v>0.00555555555555556</v>
      </c>
      <c r="I15" s="89">
        <v>0.021064814814814814</v>
      </c>
      <c r="J15" s="89">
        <f t="shared" si="0"/>
        <v>0.015509259259259254</v>
      </c>
      <c r="K15" s="59">
        <v>6</v>
      </c>
      <c r="L15" s="59">
        <v>8</v>
      </c>
      <c r="M15" s="59"/>
      <c r="N15" s="117"/>
      <c r="O15" s="90"/>
    </row>
    <row r="16" spans="1:15" ht="15">
      <c r="A16" s="59">
        <v>9</v>
      </c>
      <c r="B16" s="53" t="s">
        <v>193</v>
      </c>
      <c r="C16" s="53" t="s">
        <v>201</v>
      </c>
      <c r="D16" s="53" t="s">
        <v>199</v>
      </c>
      <c r="E16" s="59" t="s">
        <v>50</v>
      </c>
      <c r="F16" s="59">
        <v>2007</v>
      </c>
      <c r="G16" s="59">
        <v>25</v>
      </c>
      <c r="H16" s="89">
        <v>0.00277777777777778</v>
      </c>
      <c r="I16" s="89">
        <v>0.020023148148148148</v>
      </c>
      <c r="J16" s="89">
        <f t="shared" si="0"/>
        <v>0.01724537037037037</v>
      </c>
      <c r="K16" s="59">
        <v>6</v>
      </c>
      <c r="L16" s="59">
        <v>9</v>
      </c>
      <c r="M16" s="59"/>
      <c r="N16" s="117"/>
      <c r="O16" s="90"/>
    </row>
    <row r="17" spans="1:14" ht="15">
      <c r="A17" s="59">
        <v>10</v>
      </c>
      <c r="B17" s="53" t="s">
        <v>193</v>
      </c>
      <c r="C17" s="53" t="s">
        <v>163</v>
      </c>
      <c r="D17" s="53" t="s">
        <v>202</v>
      </c>
      <c r="E17" s="59" t="s">
        <v>49</v>
      </c>
      <c r="F17" s="59">
        <v>2008</v>
      </c>
      <c r="G17" s="59">
        <v>99</v>
      </c>
      <c r="H17" s="89">
        <v>0.00972222222222222</v>
      </c>
      <c r="I17" s="89">
        <v>0.031041666666666665</v>
      </c>
      <c r="J17" s="89">
        <f t="shared" si="0"/>
        <v>0.021319444444444446</v>
      </c>
      <c r="K17" s="59">
        <v>6</v>
      </c>
      <c r="L17" s="59">
        <v>10</v>
      </c>
      <c r="M17" s="117"/>
      <c r="N17" s="117"/>
    </row>
    <row r="18" spans="1:14" ht="15.75">
      <c r="A18" s="88"/>
      <c r="C18" s="214" t="s">
        <v>388</v>
      </c>
      <c r="D18" s="68"/>
      <c r="E18" s="88"/>
      <c r="F18" s="88"/>
      <c r="G18" s="88"/>
      <c r="H18" s="91"/>
      <c r="I18" s="91"/>
      <c r="J18" s="91"/>
      <c r="K18" s="88"/>
      <c r="L18" s="88"/>
      <c r="M18" s="248"/>
      <c r="N18" s="248"/>
    </row>
    <row r="19" spans="1:14" ht="15.75">
      <c r="A19" s="88"/>
      <c r="B19" s="68"/>
      <c r="C19" s="216" t="s">
        <v>51</v>
      </c>
      <c r="D19" s="215">
        <v>1</v>
      </c>
      <c r="E19" s="252">
        <f>D19*$J$8</f>
        <v>0.01002314814814816</v>
      </c>
      <c r="F19" s="88"/>
      <c r="G19" s="88"/>
      <c r="H19" s="91"/>
      <c r="I19" s="91"/>
      <c r="J19" s="91"/>
      <c r="K19" s="88"/>
      <c r="L19" s="88"/>
      <c r="M19" s="248"/>
      <c r="N19" s="248"/>
    </row>
    <row r="20" spans="1:14" ht="15.75">
      <c r="A20" s="88"/>
      <c r="B20" s="68"/>
      <c r="C20" s="216" t="s">
        <v>48</v>
      </c>
      <c r="D20" s="215">
        <v>1.12</v>
      </c>
      <c r="E20" s="252">
        <f>D20*$J$8</f>
        <v>0.01122592592592594</v>
      </c>
      <c r="F20" s="88"/>
      <c r="G20" s="88"/>
      <c r="H20" s="91"/>
      <c r="I20" s="91"/>
      <c r="J20" s="91"/>
      <c r="K20" s="88"/>
      <c r="L20" s="88"/>
      <c r="M20" s="248"/>
      <c r="N20" s="248"/>
    </row>
    <row r="21" spans="1:14" ht="22.5" customHeight="1">
      <c r="A21" s="88"/>
      <c r="C21" s="198" t="s">
        <v>203</v>
      </c>
      <c r="D21" s="68"/>
      <c r="E21" s="88"/>
      <c r="F21" s="88"/>
      <c r="G21" s="88"/>
      <c r="H21" s="91"/>
      <c r="I21" s="91"/>
      <c r="J21" s="91"/>
      <c r="K21" s="88"/>
      <c r="L21" s="84"/>
      <c r="M21" s="248"/>
      <c r="N21" s="248"/>
    </row>
    <row r="22" spans="1:14" ht="15">
      <c r="A22" s="59">
        <v>1</v>
      </c>
      <c r="B22" s="53" t="s">
        <v>203</v>
      </c>
      <c r="C22" s="53" t="s">
        <v>128</v>
      </c>
      <c r="D22" s="53" t="s">
        <v>130</v>
      </c>
      <c r="E22" s="59" t="s">
        <v>49</v>
      </c>
      <c r="F22" s="59">
        <v>2006</v>
      </c>
      <c r="G22" s="59">
        <v>74</v>
      </c>
      <c r="H22" s="89">
        <v>0.0159722222222222</v>
      </c>
      <c r="I22" s="89">
        <v>0.03037037037037037</v>
      </c>
      <c r="J22" s="89">
        <f aca="true" t="shared" si="1" ref="J22:J40">I22-H22</f>
        <v>0.01439814814814817</v>
      </c>
      <c r="K22" s="59">
        <v>9</v>
      </c>
      <c r="L22" s="59">
        <v>1</v>
      </c>
      <c r="M22" s="217">
        <v>1</v>
      </c>
      <c r="N22" s="59">
        <v>2</v>
      </c>
    </row>
    <row r="23" spans="1:14" ht="15">
      <c r="A23" s="59">
        <v>2</v>
      </c>
      <c r="B23" s="53" t="s">
        <v>203</v>
      </c>
      <c r="C23" s="53" t="s">
        <v>204</v>
      </c>
      <c r="D23" s="53" t="s">
        <v>59</v>
      </c>
      <c r="E23" s="59" t="s">
        <v>48</v>
      </c>
      <c r="F23" s="59">
        <v>2006</v>
      </c>
      <c r="G23" s="59">
        <v>24</v>
      </c>
      <c r="H23" s="89">
        <v>0.0145833333333333</v>
      </c>
      <c r="I23" s="89">
        <v>0.03061342592592593</v>
      </c>
      <c r="J23" s="89">
        <f t="shared" si="1"/>
        <v>0.01603009259259263</v>
      </c>
      <c r="K23" s="59">
        <v>9</v>
      </c>
      <c r="L23" s="59">
        <v>2</v>
      </c>
      <c r="M23" s="218">
        <f>J23*$M$22/$J$22</f>
        <v>1.1133440514469461</v>
      </c>
      <c r="N23" s="59">
        <v>3</v>
      </c>
    </row>
    <row r="24" spans="1:14" ht="15">
      <c r="A24" s="59">
        <v>3</v>
      </c>
      <c r="B24" s="53" t="s">
        <v>203</v>
      </c>
      <c r="C24" s="53" t="s">
        <v>205</v>
      </c>
      <c r="D24" s="53" t="s">
        <v>59</v>
      </c>
      <c r="E24" s="59" t="s">
        <v>48</v>
      </c>
      <c r="F24" s="59">
        <v>2006</v>
      </c>
      <c r="G24" s="59">
        <v>17</v>
      </c>
      <c r="H24" s="89">
        <v>0.0243055555555555</v>
      </c>
      <c r="I24" s="89">
        <v>0.0416550925925926</v>
      </c>
      <c r="J24" s="89">
        <f t="shared" si="1"/>
        <v>0.017349537037037097</v>
      </c>
      <c r="K24" s="59">
        <v>9</v>
      </c>
      <c r="L24" s="59">
        <v>3</v>
      </c>
      <c r="M24" s="218">
        <f aca="true" t="shared" si="2" ref="M24:M30">J24*$M$22/$J$22</f>
        <v>1.2049839228295842</v>
      </c>
      <c r="N24" s="59">
        <v>3</v>
      </c>
    </row>
    <row r="25" spans="1:14" ht="15">
      <c r="A25" s="59">
        <v>4</v>
      </c>
      <c r="B25" s="53" t="s">
        <v>206</v>
      </c>
      <c r="C25" s="53" t="s">
        <v>1</v>
      </c>
      <c r="D25" s="53" t="s">
        <v>207</v>
      </c>
      <c r="E25" s="59" t="s">
        <v>51</v>
      </c>
      <c r="F25" s="59">
        <v>2006</v>
      </c>
      <c r="G25" s="59">
        <v>134</v>
      </c>
      <c r="H25" s="89">
        <v>0.025694444444444447</v>
      </c>
      <c r="I25" s="89">
        <v>0.043541666666666666</v>
      </c>
      <c r="J25" s="89">
        <f t="shared" si="1"/>
        <v>0.01784722222222222</v>
      </c>
      <c r="K25" s="59">
        <v>9</v>
      </c>
      <c r="L25" s="59">
        <v>4</v>
      </c>
      <c r="M25" s="218">
        <f t="shared" si="2"/>
        <v>1.2395498392282938</v>
      </c>
      <c r="N25" s="59" t="s">
        <v>51</v>
      </c>
    </row>
    <row r="26" spans="1:14" ht="15">
      <c r="A26" s="59">
        <v>5</v>
      </c>
      <c r="B26" s="53" t="s">
        <v>203</v>
      </c>
      <c r="C26" s="53" t="s">
        <v>208</v>
      </c>
      <c r="D26" s="53" t="s">
        <v>207</v>
      </c>
      <c r="E26" s="59" t="s">
        <v>49</v>
      </c>
      <c r="F26" s="59">
        <v>2005</v>
      </c>
      <c r="G26" s="59">
        <v>34</v>
      </c>
      <c r="H26" s="89">
        <v>0.0173611111111111</v>
      </c>
      <c r="I26" s="89">
        <v>0.035543981481481475</v>
      </c>
      <c r="J26" s="89">
        <f t="shared" si="1"/>
        <v>0.018182870370370374</v>
      </c>
      <c r="K26" s="59">
        <v>9</v>
      </c>
      <c r="L26" s="59">
        <v>5</v>
      </c>
      <c r="M26" s="218">
        <f t="shared" si="2"/>
        <v>1.2628617363344035</v>
      </c>
      <c r="N26" s="59" t="s">
        <v>51</v>
      </c>
    </row>
    <row r="27" spans="1:14" ht="15">
      <c r="A27" s="59">
        <v>6</v>
      </c>
      <c r="B27" s="53" t="s">
        <v>203</v>
      </c>
      <c r="C27" s="53" t="s">
        <v>209</v>
      </c>
      <c r="D27" s="53" t="s">
        <v>92</v>
      </c>
      <c r="E27" s="59" t="s">
        <v>49</v>
      </c>
      <c r="F27" s="59">
        <v>2005</v>
      </c>
      <c r="G27" s="59">
        <v>31</v>
      </c>
      <c r="H27" s="89">
        <v>0.0229166666666666</v>
      </c>
      <c r="I27" s="89">
        <v>0.044988425925925925</v>
      </c>
      <c r="J27" s="89">
        <f t="shared" si="1"/>
        <v>0.022071759259259326</v>
      </c>
      <c r="K27" s="59">
        <v>9</v>
      </c>
      <c r="L27" s="59">
        <v>6</v>
      </c>
      <c r="M27" s="218">
        <f t="shared" si="2"/>
        <v>1.5329581993569155</v>
      </c>
      <c r="N27" s="59" t="s">
        <v>48</v>
      </c>
    </row>
    <row r="28" spans="1:14" ht="15">
      <c r="A28" s="59">
        <v>7</v>
      </c>
      <c r="B28" s="53" t="s">
        <v>203</v>
      </c>
      <c r="C28" s="53" t="s">
        <v>210</v>
      </c>
      <c r="D28" s="53" t="s">
        <v>207</v>
      </c>
      <c r="E28" s="59">
        <v>3</v>
      </c>
      <c r="F28" s="59">
        <v>2005</v>
      </c>
      <c r="G28" s="59">
        <v>36</v>
      </c>
      <c r="H28" s="89">
        <v>0.00347222222222222</v>
      </c>
      <c r="I28" s="89">
        <v>0.02579861111111111</v>
      </c>
      <c r="J28" s="89">
        <f t="shared" si="1"/>
        <v>0.02232638888888889</v>
      </c>
      <c r="K28" s="59">
        <v>9</v>
      </c>
      <c r="L28" s="59">
        <v>7</v>
      </c>
      <c r="M28" s="218">
        <f t="shared" si="2"/>
        <v>1.5506430868167178</v>
      </c>
      <c r="N28" s="59" t="s">
        <v>48</v>
      </c>
    </row>
    <row r="29" spans="1:14" ht="15">
      <c r="A29" s="59">
        <v>8</v>
      </c>
      <c r="B29" s="53" t="s">
        <v>203</v>
      </c>
      <c r="C29" s="53" t="s">
        <v>211</v>
      </c>
      <c r="D29" s="53" t="s">
        <v>23</v>
      </c>
      <c r="E29" s="59" t="s">
        <v>49</v>
      </c>
      <c r="F29" s="59">
        <v>2005</v>
      </c>
      <c r="G29" s="59">
        <v>29</v>
      </c>
      <c r="H29" s="89">
        <v>0.0201388888888888</v>
      </c>
      <c r="I29" s="89">
        <v>0.04299768518518519</v>
      </c>
      <c r="J29" s="89">
        <f t="shared" si="1"/>
        <v>0.022858796296296387</v>
      </c>
      <c r="K29" s="59">
        <v>9</v>
      </c>
      <c r="L29" s="59">
        <v>8</v>
      </c>
      <c r="M29" s="218">
        <f t="shared" si="2"/>
        <v>1.587620578778139</v>
      </c>
      <c r="N29" s="59" t="s">
        <v>48</v>
      </c>
    </row>
    <row r="30" spans="1:14" ht="15">
      <c r="A30" s="59">
        <v>9</v>
      </c>
      <c r="B30" s="53" t="s">
        <v>203</v>
      </c>
      <c r="C30" s="53" t="s">
        <v>127</v>
      </c>
      <c r="D30" s="53" t="s">
        <v>199</v>
      </c>
      <c r="E30" s="59">
        <v>1</v>
      </c>
      <c r="F30" s="59">
        <v>2005</v>
      </c>
      <c r="G30" s="59">
        <v>189</v>
      </c>
      <c r="H30" s="89">
        <v>0.00486111111111111</v>
      </c>
      <c r="I30" s="89">
        <v>0.029108796296296296</v>
      </c>
      <c r="J30" s="89">
        <f t="shared" si="1"/>
        <v>0.024247685185185185</v>
      </c>
      <c r="K30" s="59">
        <v>9</v>
      </c>
      <c r="L30" s="59">
        <v>9</v>
      </c>
      <c r="M30" s="218">
        <f t="shared" si="2"/>
        <v>1.684083601286171</v>
      </c>
      <c r="N30" s="59" t="s">
        <v>174</v>
      </c>
    </row>
    <row r="31" spans="1:14" ht="15">
      <c r="A31" s="59">
        <v>10</v>
      </c>
      <c r="B31" s="53" t="s">
        <v>203</v>
      </c>
      <c r="C31" s="53" t="s">
        <v>212</v>
      </c>
      <c r="D31" s="53" t="s">
        <v>46</v>
      </c>
      <c r="E31" s="59" t="s">
        <v>50</v>
      </c>
      <c r="F31" s="59">
        <v>2005</v>
      </c>
      <c r="G31" s="59">
        <v>2</v>
      </c>
      <c r="H31" s="89">
        <v>0.00624999999999999</v>
      </c>
      <c r="I31" s="89">
        <v>0.03375</v>
      </c>
      <c r="J31" s="89">
        <f t="shared" si="1"/>
        <v>0.02750000000000001</v>
      </c>
      <c r="K31" s="59">
        <v>9</v>
      </c>
      <c r="L31" s="59">
        <v>10</v>
      </c>
      <c r="M31" s="59"/>
      <c r="N31" s="59"/>
    </row>
    <row r="32" spans="1:14" ht="15">
      <c r="A32" s="59">
        <v>11</v>
      </c>
      <c r="B32" s="53" t="s">
        <v>203</v>
      </c>
      <c r="C32" s="53" t="s">
        <v>213</v>
      </c>
      <c r="D32" s="53" t="s">
        <v>23</v>
      </c>
      <c r="E32" s="59" t="s">
        <v>50</v>
      </c>
      <c r="F32" s="59">
        <v>2006</v>
      </c>
      <c r="G32" s="59">
        <v>35</v>
      </c>
      <c r="H32" s="89">
        <v>0.0118055555555555</v>
      </c>
      <c r="I32" s="89">
        <v>0.04011574074074074</v>
      </c>
      <c r="J32" s="89">
        <f t="shared" si="1"/>
        <v>0.028310185185185237</v>
      </c>
      <c r="K32" s="59">
        <v>9</v>
      </c>
      <c r="L32" s="59">
        <v>11</v>
      </c>
      <c r="M32" s="59"/>
      <c r="N32" s="59"/>
    </row>
    <row r="33" spans="1:14" ht="15">
      <c r="A33" s="59">
        <v>12</v>
      </c>
      <c r="B33" s="53" t="s">
        <v>203</v>
      </c>
      <c r="C33" s="53" t="s">
        <v>214</v>
      </c>
      <c r="D33" s="53" t="s">
        <v>46</v>
      </c>
      <c r="E33" s="59" t="s">
        <v>50</v>
      </c>
      <c r="F33" s="59">
        <v>2005</v>
      </c>
      <c r="G33" s="59">
        <v>13</v>
      </c>
      <c r="H33" s="89">
        <v>0.00763888888888888</v>
      </c>
      <c r="I33" s="89">
        <v>0.03768518518518518</v>
      </c>
      <c r="J33" s="89">
        <f>I33-H33</f>
        <v>0.030046296296296304</v>
      </c>
      <c r="K33" s="61">
        <v>10</v>
      </c>
      <c r="L33" s="59">
        <v>12</v>
      </c>
      <c r="M33" s="117"/>
      <c r="N33" s="59"/>
    </row>
    <row r="34" spans="1:14" ht="15">
      <c r="A34" s="59">
        <v>13</v>
      </c>
      <c r="B34" s="53" t="s">
        <v>203</v>
      </c>
      <c r="C34" s="53" t="s">
        <v>215</v>
      </c>
      <c r="D34" s="53" t="s">
        <v>59</v>
      </c>
      <c r="E34" s="59" t="s">
        <v>48</v>
      </c>
      <c r="F34" s="59">
        <v>2006</v>
      </c>
      <c r="G34" s="59">
        <v>20</v>
      </c>
      <c r="H34" s="89">
        <v>0.0104166666666667</v>
      </c>
      <c r="I34" s="89">
        <v>0.042187499999999996</v>
      </c>
      <c r="J34" s="89">
        <f>I34-H34</f>
        <v>0.0317708333333333</v>
      </c>
      <c r="K34" s="61">
        <v>10</v>
      </c>
      <c r="L34" s="59">
        <v>13</v>
      </c>
      <c r="M34" s="59"/>
      <c r="N34" s="59"/>
    </row>
    <row r="35" spans="1:14" ht="15">
      <c r="A35" s="59">
        <v>14</v>
      </c>
      <c r="B35" s="53" t="s">
        <v>216</v>
      </c>
      <c r="C35" s="53" t="s">
        <v>217</v>
      </c>
      <c r="D35" s="53" t="s">
        <v>207</v>
      </c>
      <c r="E35" s="59" t="s">
        <v>49</v>
      </c>
      <c r="F35" s="59">
        <v>2005</v>
      </c>
      <c r="G35" s="59">
        <v>135</v>
      </c>
      <c r="H35" s="89">
        <v>0.027083333333333334</v>
      </c>
      <c r="I35" s="89">
        <v>0.05932870370370371</v>
      </c>
      <c r="J35" s="89">
        <f t="shared" si="1"/>
        <v>0.032245370370370376</v>
      </c>
      <c r="K35" s="59">
        <v>9</v>
      </c>
      <c r="L35" s="59">
        <v>14</v>
      </c>
      <c r="M35" s="59"/>
      <c r="N35" s="59"/>
    </row>
    <row r="36" spans="1:14" ht="15">
      <c r="A36" s="59">
        <v>15</v>
      </c>
      <c r="B36" s="53" t="s">
        <v>203</v>
      </c>
      <c r="C36" s="53" t="s">
        <v>126</v>
      </c>
      <c r="D36" s="53" t="s">
        <v>218</v>
      </c>
      <c r="E36" s="59" t="s">
        <v>50</v>
      </c>
      <c r="F36" s="59">
        <v>2006</v>
      </c>
      <c r="G36" s="59">
        <v>97</v>
      </c>
      <c r="H36" s="89">
        <v>0.0215277777777777</v>
      </c>
      <c r="I36" s="89">
        <v>0.05511574074074074</v>
      </c>
      <c r="J36" s="89">
        <f t="shared" si="1"/>
        <v>0.03358796296296304</v>
      </c>
      <c r="K36" s="59">
        <v>9</v>
      </c>
      <c r="L36" s="59">
        <v>15</v>
      </c>
      <c r="M36" s="59"/>
      <c r="N36" s="59"/>
    </row>
    <row r="37" spans="1:14" ht="15">
      <c r="A37" s="59">
        <v>16</v>
      </c>
      <c r="B37" s="53" t="s">
        <v>203</v>
      </c>
      <c r="C37" s="53" t="s">
        <v>3</v>
      </c>
      <c r="D37" s="53" t="s">
        <v>218</v>
      </c>
      <c r="E37" s="59" t="s">
        <v>50</v>
      </c>
      <c r="F37" s="59">
        <v>2006</v>
      </c>
      <c r="G37" s="59">
        <v>98</v>
      </c>
      <c r="H37" s="89">
        <v>0.0006944444444444445</v>
      </c>
      <c r="I37" s="89">
        <v>0.03530092592592592</v>
      </c>
      <c r="J37" s="89">
        <f t="shared" si="1"/>
        <v>0.03460648148148148</v>
      </c>
      <c r="K37" s="59">
        <v>9</v>
      </c>
      <c r="L37" s="59">
        <v>16</v>
      </c>
      <c r="M37" s="59"/>
      <c r="N37" s="59"/>
    </row>
    <row r="38" spans="1:14" ht="15">
      <c r="A38" s="59">
        <v>17</v>
      </c>
      <c r="B38" s="53" t="s">
        <v>203</v>
      </c>
      <c r="C38" s="53" t="s">
        <v>4</v>
      </c>
      <c r="D38" s="53" t="s">
        <v>60</v>
      </c>
      <c r="E38" s="59" t="s">
        <v>50</v>
      </c>
      <c r="F38" s="59">
        <v>2005</v>
      </c>
      <c r="G38" s="59">
        <v>81</v>
      </c>
      <c r="H38" s="89">
        <v>0.01875</v>
      </c>
      <c r="I38" s="89">
        <v>0.05461805555555555</v>
      </c>
      <c r="J38" s="89">
        <f t="shared" si="1"/>
        <v>0.035868055555555556</v>
      </c>
      <c r="K38" s="59">
        <v>9</v>
      </c>
      <c r="L38" s="59">
        <v>17</v>
      </c>
      <c r="M38" s="59"/>
      <c r="N38" s="59"/>
    </row>
    <row r="39" spans="1:14" ht="15">
      <c r="A39" s="59">
        <v>18</v>
      </c>
      <c r="B39" s="53" t="s">
        <v>203</v>
      </c>
      <c r="C39" s="53" t="s">
        <v>2</v>
      </c>
      <c r="D39" s="53" t="s">
        <v>60</v>
      </c>
      <c r="E39" s="59" t="s">
        <v>50</v>
      </c>
      <c r="F39" s="59">
        <v>2006</v>
      </c>
      <c r="G39" s="59">
        <v>77</v>
      </c>
      <c r="H39" s="89">
        <v>0.00902777777777777</v>
      </c>
      <c r="I39" s="89">
        <v>0.047337962962962964</v>
      </c>
      <c r="J39" s="89">
        <f t="shared" si="1"/>
        <v>0.0383101851851852</v>
      </c>
      <c r="K39" s="59">
        <v>9</v>
      </c>
      <c r="L39" s="59">
        <v>18</v>
      </c>
      <c r="M39" s="59"/>
      <c r="N39" s="59"/>
    </row>
    <row r="40" spans="1:14" ht="15">
      <c r="A40" s="59">
        <v>19</v>
      </c>
      <c r="B40" s="53" t="s">
        <v>203</v>
      </c>
      <c r="C40" s="53" t="s">
        <v>219</v>
      </c>
      <c r="D40" s="53" t="s">
        <v>23</v>
      </c>
      <c r="E40" s="59" t="s">
        <v>49</v>
      </c>
      <c r="F40" s="59">
        <v>2006</v>
      </c>
      <c r="G40" s="59">
        <v>48</v>
      </c>
      <c r="H40" s="89">
        <v>0.0131944444444444</v>
      </c>
      <c r="I40" s="89">
        <v>0.040219907407407406</v>
      </c>
      <c r="J40" s="89">
        <f t="shared" si="1"/>
        <v>0.027025462962963008</v>
      </c>
      <c r="K40" s="59">
        <v>7</v>
      </c>
      <c r="L40" s="59">
        <v>19</v>
      </c>
      <c r="M40" s="59"/>
      <c r="N40" s="59"/>
    </row>
    <row r="41" spans="1:14" ht="15.75">
      <c r="A41" s="88"/>
      <c r="C41" s="214" t="s">
        <v>451</v>
      </c>
      <c r="D41" s="68"/>
      <c r="E41" s="88"/>
      <c r="F41" s="88"/>
      <c r="G41" s="88"/>
      <c r="H41" s="91"/>
      <c r="I41" s="91"/>
      <c r="J41" s="91"/>
      <c r="K41" s="88"/>
      <c r="L41" s="88"/>
      <c r="M41" s="88"/>
      <c r="N41" s="88"/>
    </row>
    <row r="42" spans="1:14" ht="15.75">
      <c r="A42" s="88"/>
      <c r="B42" s="68"/>
      <c r="C42" s="214">
        <v>2</v>
      </c>
      <c r="D42" s="215">
        <v>1.03</v>
      </c>
      <c r="E42" s="252">
        <f>D42*$J$22</f>
        <v>0.014830092592592615</v>
      </c>
      <c r="F42" s="88"/>
      <c r="G42" s="88"/>
      <c r="H42" s="91"/>
      <c r="I42" s="91"/>
      <c r="J42" s="91"/>
      <c r="K42" s="88"/>
      <c r="L42" s="88"/>
      <c r="M42" s="88"/>
      <c r="N42" s="88"/>
    </row>
    <row r="43" spans="1:14" ht="15.75">
      <c r="A43" s="88"/>
      <c r="B43" s="68"/>
      <c r="C43" s="214">
        <v>3</v>
      </c>
      <c r="D43" s="215">
        <v>1.21</v>
      </c>
      <c r="E43" s="252">
        <f>D43*$J$22</f>
        <v>0.017421759259259286</v>
      </c>
      <c r="F43" s="88"/>
      <c r="G43" s="88"/>
      <c r="H43" s="91"/>
      <c r="I43" s="91"/>
      <c r="J43" s="91"/>
      <c r="K43" s="88"/>
      <c r="L43" s="88"/>
      <c r="M43" s="88"/>
      <c r="N43" s="88"/>
    </row>
    <row r="44" spans="1:14" ht="15.75">
      <c r="A44" s="88"/>
      <c r="B44" s="68"/>
      <c r="C44" s="216" t="s">
        <v>51</v>
      </c>
      <c r="D44" s="215">
        <v>1.44</v>
      </c>
      <c r="E44" s="252">
        <f>D44*$J$22</f>
        <v>0.020733333333333364</v>
      </c>
      <c r="F44" s="88"/>
      <c r="G44" s="88"/>
      <c r="H44" s="91"/>
      <c r="I44" s="91"/>
      <c r="J44" s="91"/>
      <c r="K44" s="88"/>
      <c r="L44" s="88"/>
      <c r="M44" s="88"/>
      <c r="N44" s="88"/>
    </row>
    <row r="45" spans="1:14" ht="15.75">
      <c r="A45" s="88"/>
      <c r="B45" s="68"/>
      <c r="C45" s="216" t="s">
        <v>48</v>
      </c>
      <c r="D45" s="215">
        <v>1.65</v>
      </c>
      <c r="E45" s="252">
        <f>D45*$J$22</f>
        <v>0.02375694444444448</v>
      </c>
      <c r="F45" s="88"/>
      <c r="G45" s="88"/>
      <c r="H45" s="91"/>
      <c r="I45" s="91"/>
      <c r="J45" s="91"/>
      <c r="K45" s="88"/>
      <c r="L45" s="88"/>
      <c r="M45" s="88"/>
      <c r="N45" s="88"/>
    </row>
    <row r="46" spans="1:12" ht="22.5" customHeight="1">
      <c r="A46" s="88"/>
      <c r="C46" s="198" t="s">
        <v>216</v>
      </c>
      <c r="D46" s="68"/>
      <c r="E46" s="88"/>
      <c r="F46" s="88"/>
      <c r="G46" s="88"/>
      <c r="H46" s="91"/>
      <c r="I46" s="91"/>
      <c r="J46" s="91"/>
      <c r="K46" s="88"/>
      <c r="L46" s="84"/>
    </row>
    <row r="47" spans="1:14" ht="15">
      <c r="A47" s="59">
        <v>1</v>
      </c>
      <c r="B47" s="53" t="s">
        <v>216</v>
      </c>
      <c r="C47" s="53" t="s">
        <v>29</v>
      </c>
      <c r="D47" s="53" t="s">
        <v>123</v>
      </c>
      <c r="E47" s="59">
        <v>3</v>
      </c>
      <c r="F47" s="59">
        <v>2004</v>
      </c>
      <c r="G47" s="59">
        <v>64</v>
      </c>
      <c r="H47" s="89">
        <v>0.0180555555555556</v>
      </c>
      <c r="I47" s="89">
        <v>0.043009259259259254</v>
      </c>
      <c r="J47" s="89">
        <f aca="true" t="shared" si="3" ref="J47:J67">I47-H47</f>
        <v>0.024953703703703655</v>
      </c>
      <c r="K47" s="59">
        <v>13</v>
      </c>
      <c r="L47" s="59">
        <v>1</v>
      </c>
      <c r="M47" s="217">
        <v>1</v>
      </c>
      <c r="N47" s="59">
        <v>1</v>
      </c>
    </row>
    <row r="48" spans="1:14" ht="15">
      <c r="A48" s="59">
        <v>2</v>
      </c>
      <c r="B48" s="53" t="s">
        <v>216</v>
      </c>
      <c r="C48" s="53" t="s">
        <v>145</v>
      </c>
      <c r="D48" s="53" t="s">
        <v>220</v>
      </c>
      <c r="E48" s="59">
        <v>1</v>
      </c>
      <c r="F48" s="59">
        <v>2004</v>
      </c>
      <c r="G48" s="59">
        <v>51</v>
      </c>
      <c r="H48" s="89">
        <v>0</v>
      </c>
      <c r="I48" s="89">
        <v>0.02513888888888889</v>
      </c>
      <c r="J48" s="89">
        <f t="shared" si="3"/>
        <v>0.02513888888888889</v>
      </c>
      <c r="K48" s="59">
        <v>13</v>
      </c>
      <c r="L48" s="59">
        <v>2</v>
      </c>
      <c r="M48" s="250">
        <f>J48*$M$47/$J$47</f>
        <v>1.0074211502782953</v>
      </c>
      <c r="N48" s="59">
        <v>2</v>
      </c>
    </row>
    <row r="49" spans="1:14" ht="15">
      <c r="A49" s="59">
        <v>3</v>
      </c>
      <c r="B49" s="53" t="s">
        <v>216</v>
      </c>
      <c r="C49" s="53" t="s">
        <v>221</v>
      </c>
      <c r="D49" s="53" t="s">
        <v>46</v>
      </c>
      <c r="E49" s="59" t="s">
        <v>50</v>
      </c>
      <c r="F49" s="59">
        <v>2004</v>
      </c>
      <c r="G49" s="59">
        <v>3</v>
      </c>
      <c r="H49" s="89">
        <v>0.00694444444444444</v>
      </c>
      <c r="I49" s="89">
        <v>0.03635416666666667</v>
      </c>
      <c r="J49" s="89">
        <f t="shared" si="3"/>
        <v>0.029409722222222226</v>
      </c>
      <c r="K49" s="59">
        <v>13</v>
      </c>
      <c r="L49" s="59">
        <v>3</v>
      </c>
      <c r="M49" s="250">
        <f aca="true" t="shared" si="4" ref="M49:M64">J49*$M$47/$J$47</f>
        <v>1.178571428571431</v>
      </c>
      <c r="N49" s="59">
        <v>3</v>
      </c>
    </row>
    <row r="50" spans="1:14" ht="15">
      <c r="A50" s="59">
        <v>4</v>
      </c>
      <c r="B50" s="53" t="s">
        <v>216</v>
      </c>
      <c r="C50" s="53" t="s">
        <v>32</v>
      </c>
      <c r="D50" s="53" t="s">
        <v>46</v>
      </c>
      <c r="E50" s="59">
        <v>3</v>
      </c>
      <c r="F50" s="59">
        <v>2003</v>
      </c>
      <c r="G50" s="59">
        <v>8</v>
      </c>
      <c r="H50" s="89">
        <v>0.0111111111111111</v>
      </c>
      <c r="I50" s="89">
        <v>0.04120370370370371</v>
      </c>
      <c r="J50" s="89">
        <f t="shared" si="3"/>
        <v>0.03009259259259261</v>
      </c>
      <c r="K50" s="59">
        <v>13</v>
      </c>
      <c r="L50" s="59">
        <v>4</v>
      </c>
      <c r="M50" s="250">
        <f t="shared" si="4"/>
        <v>1.2059369202226375</v>
      </c>
      <c r="N50" s="59">
        <v>3</v>
      </c>
    </row>
    <row r="51" spans="1:14" ht="15">
      <c r="A51" s="59">
        <v>5</v>
      </c>
      <c r="B51" s="53" t="s">
        <v>216</v>
      </c>
      <c r="C51" s="53" t="s">
        <v>28</v>
      </c>
      <c r="D51" s="53" t="s">
        <v>17</v>
      </c>
      <c r="E51" s="59" t="s">
        <v>50</v>
      </c>
      <c r="F51" s="59">
        <v>2003</v>
      </c>
      <c r="G51" s="59">
        <v>41</v>
      </c>
      <c r="H51" s="89">
        <v>0.0138888888888889</v>
      </c>
      <c r="I51" s="89">
        <v>0.04564814814814815</v>
      </c>
      <c r="J51" s="89">
        <f t="shared" si="3"/>
        <v>0.03175925925925925</v>
      </c>
      <c r="K51" s="59">
        <v>13</v>
      </c>
      <c r="L51" s="59">
        <v>5</v>
      </c>
      <c r="M51" s="250">
        <f t="shared" si="4"/>
        <v>1.272727272727275</v>
      </c>
      <c r="N51" s="59">
        <v>3</v>
      </c>
    </row>
    <row r="52" spans="1:14" ht="15">
      <c r="A52" s="59">
        <v>6</v>
      </c>
      <c r="B52" s="53" t="s">
        <v>216</v>
      </c>
      <c r="C52" s="53" t="s">
        <v>222</v>
      </c>
      <c r="D52" s="53" t="s">
        <v>123</v>
      </c>
      <c r="E52" s="59">
        <v>2</v>
      </c>
      <c r="F52" s="59">
        <v>2004</v>
      </c>
      <c r="G52" s="59">
        <v>70</v>
      </c>
      <c r="H52" s="89">
        <v>0.0194444444444444</v>
      </c>
      <c r="I52" s="89">
        <v>0.05474537037037037</v>
      </c>
      <c r="J52" s="89">
        <f t="shared" si="3"/>
        <v>0.03530092592592597</v>
      </c>
      <c r="K52" s="59">
        <v>13</v>
      </c>
      <c r="L52" s="59">
        <v>6</v>
      </c>
      <c r="M52" s="250">
        <f t="shared" si="4"/>
        <v>1.4146567717996335</v>
      </c>
      <c r="N52" s="59" t="s">
        <v>174</v>
      </c>
    </row>
    <row r="53" spans="1:14" ht="15">
      <c r="A53" s="59">
        <v>7</v>
      </c>
      <c r="B53" s="53" t="s">
        <v>216</v>
      </c>
      <c r="C53" s="53" t="s">
        <v>144</v>
      </c>
      <c r="D53" s="53" t="s">
        <v>25</v>
      </c>
      <c r="E53" s="59" t="s">
        <v>49</v>
      </c>
      <c r="F53" s="59">
        <v>2004</v>
      </c>
      <c r="G53" s="59">
        <v>163</v>
      </c>
      <c r="H53" s="89">
        <v>0.0125</v>
      </c>
      <c r="I53" s="89">
        <v>0.04951388888888889</v>
      </c>
      <c r="J53" s="89">
        <f t="shared" si="3"/>
        <v>0.03701388888888889</v>
      </c>
      <c r="K53" s="59">
        <v>13</v>
      </c>
      <c r="L53" s="59">
        <v>7</v>
      </c>
      <c r="M53" s="250">
        <f t="shared" si="4"/>
        <v>1.4833024118738434</v>
      </c>
      <c r="N53" s="59"/>
    </row>
    <row r="54" spans="1:14" ht="15">
      <c r="A54" s="59">
        <v>8</v>
      </c>
      <c r="B54" s="53" t="s">
        <v>216</v>
      </c>
      <c r="C54" s="53" t="s">
        <v>223</v>
      </c>
      <c r="D54" s="53" t="s">
        <v>92</v>
      </c>
      <c r="E54" s="59" t="s">
        <v>49</v>
      </c>
      <c r="F54" s="59">
        <v>2004</v>
      </c>
      <c r="G54" s="59">
        <v>27</v>
      </c>
      <c r="H54" s="89">
        <v>0.0263888888888889</v>
      </c>
      <c r="I54" s="89">
        <v>0.06491898148148148</v>
      </c>
      <c r="J54" s="89">
        <f t="shared" si="3"/>
        <v>0.03853009259259258</v>
      </c>
      <c r="K54" s="59">
        <v>13</v>
      </c>
      <c r="L54" s="59">
        <v>8</v>
      </c>
      <c r="M54" s="250">
        <f t="shared" si="4"/>
        <v>1.544063079777368</v>
      </c>
      <c r="N54" s="59"/>
    </row>
    <row r="55" spans="1:14" ht="15">
      <c r="A55" s="59">
        <v>9</v>
      </c>
      <c r="B55" s="53" t="s">
        <v>216</v>
      </c>
      <c r="C55" s="53" t="s">
        <v>30</v>
      </c>
      <c r="D55" s="53" t="s">
        <v>130</v>
      </c>
      <c r="E55" s="59" t="s">
        <v>48</v>
      </c>
      <c r="F55" s="59">
        <v>2004</v>
      </c>
      <c r="G55" s="59">
        <v>75</v>
      </c>
      <c r="H55" s="89">
        <v>0.00555555555555556</v>
      </c>
      <c r="I55" s="89">
        <v>0.04480324074074074</v>
      </c>
      <c r="J55" s="89">
        <f t="shared" si="3"/>
        <v>0.03924768518518518</v>
      </c>
      <c r="K55" s="59">
        <v>13</v>
      </c>
      <c r="L55" s="59">
        <v>9</v>
      </c>
      <c r="M55" s="250">
        <f t="shared" si="4"/>
        <v>1.5728200371057541</v>
      </c>
      <c r="N55" s="59"/>
    </row>
    <row r="56" spans="1:14" ht="15">
      <c r="A56" s="59">
        <v>10</v>
      </c>
      <c r="B56" s="53" t="s">
        <v>216</v>
      </c>
      <c r="C56" s="53" t="s">
        <v>22</v>
      </c>
      <c r="D56" s="53" t="s">
        <v>23</v>
      </c>
      <c r="E56" s="59">
        <v>2</v>
      </c>
      <c r="F56" s="59">
        <v>2003</v>
      </c>
      <c r="G56" s="59">
        <v>33</v>
      </c>
      <c r="H56" s="89">
        <v>0.00833333333333333</v>
      </c>
      <c r="I56" s="89">
        <v>0.04800925925925926</v>
      </c>
      <c r="J56" s="89">
        <f>I56-H56</f>
        <v>0.03967592592592593</v>
      </c>
      <c r="K56" s="61">
        <v>14</v>
      </c>
      <c r="L56" s="59">
        <v>10</v>
      </c>
      <c r="M56" s="250">
        <f t="shared" si="4"/>
        <v>1.5899814471243074</v>
      </c>
      <c r="N56" s="59"/>
    </row>
    <row r="57" spans="1:14" ht="15">
      <c r="A57" s="59">
        <v>11</v>
      </c>
      <c r="B57" s="53" t="s">
        <v>216</v>
      </c>
      <c r="C57" s="53" t="s">
        <v>24</v>
      </c>
      <c r="D57" s="53" t="s">
        <v>23</v>
      </c>
      <c r="E57" s="59">
        <v>2</v>
      </c>
      <c r="F57" s="59">
        <v>2003</v>
      </c>
      <c r="G57" s="59">
        <v>46</v>
      </c>
      <c r="H57" s="89">
        <v>0.001388888888888889</v>
      </c>
      <c r="I57" s="89">
        <v>0.04253472222222222</v>
      </c>
      <c r="J57" s="89">
        <f t="shared" si="3"/>
        <v>0.041145833333333326</v>
      </c>
      <c r="K57" s="59">
        <v>13</v>
      </c>
      <c r="L57" s="59">
        <v>11</v>
      </c>
      <c r="M57" s="250">
        <f t="shared" si="4"/>
        <v>1.6488868274582589</v>
      </c>
      <c r="N57" s="59"/>
    </row>
    <row r="58" spans="1:14" ht="15">
      <c r="A58" s="59">
        <v>12</v>
      </c>
      <c r="B58" s="53" t="s">
        <v>216</v>
      </c>
      <c r="C58" s="53" t="s">
        <v>224</v>
      </c>
      <c r="D58" s="53" t="s">
        <v>199</v>
      </c>
      <c r="E58" s="59" t="s">
        <v>49</v>
      </c>
      <c r="F58" s="59">
        <v>2004</v>
      </c>
      <c r="G58" s="59">
        <v>177</v>
      </c>
      <c r="H58" s="89">
        <v>0.025</v>
      </c>
      <c r="I58" s="89">
        <v>0.06724537037037037</v>
      </c>
      <c r="J58" s="89">
        <f t="shared" si="3"/>
        <v>0.04224537037037037</v>
      </c>
      <c r="K58" s="59">
        <v>13</v>
      </c>
      <c r="L58" s="59">
        <v>12</v>
      </c>
      <c r="M58" s="250">
        <f t="shared" si="4"/>
        <v>1.6929499072356249</v>
      </c>
      <c r="N58" s="59"/>
    </row>
    <row r="59" spans="1:14" ht="15">
      <c r="A59" s="59">
        <v>13</v>
      </c>
      <c r="B59" s="53" t="s">
        <v>216</v>
      </c>
      <c r="C59" s="53" t="s">
        <v>225</v>
      </c>
      <c r="D59" s="53" t="s">
        <v>132</v>
      </c>
      <c r="E59" s="59" t="s">
        <v>49</v>
      </c>
      <c r="F59" s="59">
        <v>2003</v>
      </c>
      <c r="G59" s="59">
        <v>109</v>
      </c>
      <c r="H59" s="89">
        <v>0.00416666666666667</v>
      </c>
      <c r="I59" s="89">
        <v>0.047071759259259265</v>
      </c>
      <c r="J59" s="89">
        <f t="shared" si="3"/>
        <v>0.04290509259259259</v>
      </c>
      <c r="K59" s="59">
        <v>13</v>
      </c>
      <c r="L59" s="59">
        <v>13</v>
      </c>
      <c r="M59" s="250">
        <f t="shared" si="4"/>
        <v>1.7193877551020442</v>
      </c>
      <c r="N59" s="59"/>
    </row>
    <row r="60" spans="1:14" ht="15">
      <c r="A60" s="59">
        <v>14</v>
      </c>
      <c r="B60" s="53" t="s">
        <v>216</v>
      </c>
      <c r="C60" s="53" t="s">
        <v>27</v>
      </c>
      <c r="D60" s="53" t="s">
        <v>56</v>
      </c>
      <c r="E60" s="59" t="s">
        <v>49</v>
      </c>
      <c r="F60" s="59">
        <v>2003</v>
      </c>
      <c r="G60" s="59">
        <v>59</v>
      </c>
      <c r="H60" s="89">
        <v>0.00277777777777778</v>
      </c>
      <c r="I60" s="89">
        <v>0.0462037037037037</v>
      </c>
      <c r="J60" s="89">
        <f t="shared" si="3"/>
        <v>0.043425925925925916</v>
      </c>
      <c r="K60" s="59">
        <v>13</v>
      </c>
      <c r="L60" s="59">
        <v>14</v>
      </c>
      <c r="M60" s="250">
        <f t="shared" si="4"/>
        <v>1.7402597402597433</v>
      </c>
      <c r="N60" s="59"/>
    </row>
    <row r="61" spans="1:14" ht="15">
      <c r="A61" s="59">
        <v>15</v>
      </c>
      <c r="B61" s="53" t="s">
        <v>216</v>
      </c>
      <c r="C61" s="53" t="s">
        <v>33</v>
      </c>
      <c r="D61" s="53" t="s">
        <v>132</v>
      </c>
      <c r="E61" s="59">
        <v>1</v>
      </c>
      <c r="F61" s="59">
        <v>2003</v>
      </c>
      <c r="G61" s="59">
        <v>103</v>
      </c>
      <c r="H61" s="89">
        <v>0.0277777777777778</v>
      </c>
      <c r="I61" s="89">
        <v>0.07405092592592592</v>
      </c>
      <c r="J61" s="89">
        <f t="shared" si="3"/>
        <v>0.04627314814814812</v>
      </c>
      <c r="K61" s="59">
        <v>13</v>
      </c>
      <c r="L61" s="59">
        <v>15</v>
      </c>
      <c r="M61" s="250">
        <f t="shared" si="4"/>
        <v>1.8543599257884997</v>
      </c>
      <c r="N61" s="59"/>
    </row>
    <row r="62" spans="1:14" ht="15">
      <c r="A62" s="59">
        <v>16</v>
      </c>
      <c r="B62" s="53" t="s">
        <v>216</v>
      </c>
      <c r="C62" s="53" t="s">
        <v>151</v>
      </c>
      <c r="D62" s="53" t="s">
        <v>46</v>
      </c>
      <c r="E62" s="59">
        <v>3</v>
      </c>
      <c r="F62" s="59">
        <v>2003</v>
      </c>
      <c r="G62" s="59">
        <v>5</v>
      </c>
      <c r="H62" s="89">
        <v>0.0152777777777778</v>
      </c>
      <c r="I62" s="89">
        <v>0.06216435185185185</v>
      </c>
      <c r="J62" s="89">
        <f t="shared" si="3"/>
        <v>0.04688657407407405</v>
      </c>
      <c r="K62" s="59">
        <v>13</v>
      </c>
      <c r="L62" s="59">
        <v>16</v>
      </c>
      <c r="M62" s="250">
        <f t="shared" si="4"/>
        <v>1.878942486085346</v>
      </c>
      <c r="N62" s="59"/>
    </row>
    <row r="63" spans="1:14" ht="15">
      <c r="A63" s="59">
        <v>17</v>
      </c>
      <c r="B63" s="53" t="s">
        <v>216</v>
      </c>
      <c r="C63" s="53" t="s">
        <v>146</v>
      </c>
      <c r="D63" s="53" t="s">
        <v>17</v>
      </c>
      <c r="E63" s="59" t="s">
        <v>50</v>
      </c>
      <c r="F63" s="59">
        <v>2003</v>
      </c>
      <c r="G63" s="59">
        <v>38</v>
      </c>
      <c r="H63" s="89">
        <v>0.00972222222222222</v>
      </c>
      <c r="I63" s="89">
        <v>0.057465277777777775</v>
      </c>
      <c r="J63" s="89">
        <f t="shared" si="3"/>
        <v>0.04774305555555555</v>
      </c>
      <c r="K63" s="59">
        <v>13</v>
      </c>
      <c r="L63" s="59">
        <v>17</v>
      </c>
      <c r="M63" s="250">
        <f t="shared" si="4"/>
        <v>1.9132653061224525</v>
      </c>
      <c r="N63" s="59"/>
    </row>
    <row r="64" spans="1:14" ht="15">
      <c r="A64" s="59">
        <v>18</v>
      </c>
      <c r="B64" s="53" t="s">
        <v>216</v>
      </c>
      <c r="C64" s="53" t="s">
        <v>31</v>
      </c>
      <c r="D64" s="53" t="s">
        <v>17</v>
      </c>
      <c r="E64" s="59" t="s">
        <v>50</v>
      </c>
      <c r="F64" s="59">
        <v>2003</v>
      </c>
      <c r="G64" s="59">
        <v>45</v>
      </c>
      <c r="H64" s="89">
        <v>0.0208333333333333</v>
      </c>
      <c r="I64" s="89">
        <v>0.07128472222222222</v>
      </c>
      <c r="J64" s="89">
        <f t="shared" si="3"/>
        <v>0.05045138888888892</v>
      </c>
      <c r="K64" s="59">
        <v>13</v>
      </c>
      <c r="L64" s="59">
        <v>18</v>
      </c>
      <c r="M64" s="250">
        <f t="shared" si="4"/>
        <v>2.021799628942491</v>
      </c>
      <c r="N64" s="59"/>
    </row>
    <row r="65" spans="1:14" ht="15">
      <c r="A65" s="59">
        <v>19</v>
      </c>
      <c r="B65" s="53" t="s">
        <v>216</v>
      </c>
      <c r="C65" s="53" t="s">
        <v>226</v>
      </c>
      <c r="D65" s="53" t="s">
        <v>23</v>
      </c>
      <c r="E65" s="59" t="s">
        <v>49</v>
      </c>
      <c r="F65" s="59">
        <v>2003</v>
      </c>
      <c r="G65" s="59">
        <v>107</v>
      </c>
      <c r="H65" s="89">
        <v>0.0236111111111111</v>
      </c>
      <c r="I65" s="89">
        <v>0.07427083333333334</v>
      </c>
      <c r="J65" s="89">
        <f t="shared" si="3"/>
        <v>0.050659722222222245</v>
      </c>
      <c r="K65" s="59">
        <v>13</v>
      </c>
      <c r="L65" s="59">
        <v>19</v>
      </c>
      <c r="M65" s="250"/>
      <c r="N65" s="59"/>
    </row>
    <row r="66" spans="1:14" ht="15">
      <c r="A66" s="59">
        <v>20</v>
      </c>
      <c r="B66" s="53" t="s">
        <v>216</v>
      </c>
      <c r="C66" s="53" t="s">
        <v>227</v>
      </c>
      <c r="D66" s="53" t="s">
        <v>17</v>
      </c>
      <c r="E66" s="59" t="s">
        <v>50</v>
      </c>
      <c r="F66" s="59">
        <v>2003</v>
      </c>
      <c r="G66" s="59">
        <v>42</v>
      </c>
      <c r="H66" s="89">
        <v>0.0166666666666667</v>
      </c>
      <c r="I66" s="89">
        <v>0.07106481481481482</v>
      </c>
      <c r="J66" s="89">
        <f t="shared" si="3"/>
        <v>0.05439814814814811</v>
      </c>
      <c r="K66" s="59">
        <v>13</v>
      </c>
      <c r="L66" s="59">
        <v>20</v>
      </c>
      <c r="M66" s="59"/>
      <c r="N66" s="59"/>
    </row>
    <row r="67" spans="1:14" ht="15">
      <c r="A67" s="59">
        <v>21</v>
      </c>
      <c r="B67" s="53" t="s">
        <v>216</v>
      </c>
      <c r="C67" s="53" t="s">
        <v>26</v>
      </c>
      <c r="D67" s="53" t="s">
        <v>25</v>
      </c>
      <c r="E67" s="59">
        <v>2</v>
      </c>
      <c r="F67" s="59">
        <v>2004</v>
      </c>
      <c r="G67" s="59">
        <v>162</v>
      </c>
      <c r="H67" s="89">
        <v>0.0222222222222222</v>
      </c>
      <c r="I67" s="89">
        <v>0.04226851851851852</v>
      </c>
      <c r="J67" s="89">
        <f t="shared" si="3"/>
        <v>0.02004629629629632</v>
      </c>
      <c r="K67" s="59">
        <v>0</v>
      </c>
      <c r="L67" s="59">
        <v>21</v>
      </c>
      <c r="M67" s="59"/>
      <c r="N67" s="59"/>
    </row>
    <row r="68" spans="1:14" ht="15.75">
      <c r="A68" s="88"/>
      <c r="C68" s="214" t="s">
        <v>445</v>
      </c>
      <c r="D68" s="68"/>
      <c r="E68" s="88"/>
      <c r="F68" s="88"/>
      <c r="G68" s="88"/>
      <c r="H68" s="91"/>
      <c r="I68" s="91"/>
      <c r="J68" s="91"/>
      <c r="K68" s="88"/>
      <c r="L68" s="88"/>
      <c r="M68" s="88"/>
      <c r="N68" s="88"/>
    </row>
    <row r="69" spans="1:14" ht="15.75">
      <c r="A69" s="88"/>
      <c r="B69" s="214"/>
      <c r="C69" s="214">
        <v>1</v>
      </c>
      <c r="D69" s="215">
        <v>1</v>
      </c>
      <c r="E69" s="252">
        <f>D69*$J$47</f>
        <v>0.024953703703703655</v>
      </c>
      <c r="F69" s="88"/>
      <c r="G69" s="88"/>
      <c r="H69" s="91"/>
      <c r="I69" s="91"/>
      <c r="J69" s="91"/>
      <c r="K69" s="88"/>
      <c r="L69" s="88"/>
      <c r="M69" s="88"/>
      <c r="N69" s="88"/>
    </row>
    <row r="70" spans="1:14" ht="15.75">
      <c r="A70" s="88"/>
      <c r="B70" s="68"/>
      <c r="C70" s="214">
        <v>2</v>
      </c>
      <c r="D70" s="215">
        <v>1.15</v>
      </c>
      <c r="E70" s="252">
        <f>D70*$J$47</f>
        <v>0.0286967592592592</v>
      </c>
      <c r="F70" s="88"/>
      <c r="G70" s="88"/>
      <c r="H70" s="91"/>
      <c r="I70" s="91"/>
      <c r="J70" s="91"/>
      <c r="K70" s="88"/>
      <c r="L70" s="88"/>
      <c r="M70" s="88"/>
      <c r="N70" s="88"/>
    </row>
    <row r="71" spans="1:14" ht="15.75">
      <c r="A71" s="88"/>
      <c r="B71" s="68"/>
      <c r="C71" s="214">
        <v>3</v>
      </c>
      <c r="D71" s="215">
        <v>1.33</v>
      </c>
      <c r="E71" s="252">
        <f>D71*$J$47</f>
        <v>0.033188425925925864</v>
      </c>
      <c r="F71" s="88"/>
      <c r="G71" s="88"/>
      <c r="H71" s="91"/>
      <c r="I71" s="91"/>
      <c r="J71" s="91"/>
      <c r="K71" s="88"/>
      <c r="L71" s="88"/>
      <c r="M71" s="88"/>
      <c r="N71" s="88"/>
    </row>
    <row r="72" spans="1:14" ht="15.75" hidden="1">
      <c r="A72" s="88"/>
      <c r="B72" s="68"/>
      <c r="C72" s="216" t="s">
        <v>51</v>
      </c>
      <c r="D72" s="215">
        <v>1.6</v>
      </c>
      <c r="E72" s="252">
        <f>D72*$J$47</f>
        <v>0.03992592592592585</v>
      </c>
      <c r="F72" s="88"/>
      <c r="G72" s="88"/>
      <c r="H72" s="91"/>
      <c r="I72" s="91"/>
      <c r="J72" s="91"/>
      <c r="K72" s="88"/>
      <c r="L72" s="88"/>
      <c r="M72" s="88"/>
      <c r="N72" s="88"/>
    </row>
    <row r="73" spans="1:14" ht="15.75" hidden="1">
      <c r="A73" s="88"/>
      <c r="B73" s="68"/>
      <c r="C73" s="216" t="s">
        <v>48</v>
      </c>
      <c r="D73" s="215">
        <v>1.85</v>
      </c>
      <c r="E73" s="252">
        <f>D73*$J$47</f>
        <v>0.04616435185185176</v>
      </c>
      <c r="F73" s="88"/>
      <c r="G73" s="88"/>
      <c r="H73" s="91"/>
      <c r="I73" s="91"/>
      <c r="J73" s="91"/>
      <c r="K73" s="88"/>
      <c r="L73" s="88"/>
      <c r="M73" s="88"/>
      <c r="N73" s="88"/>
    </row>
    <row r="74" spans="1:12" ht="22.5" customHeight="1">
      <c r="A74" s="88"/>
      <c r="C74" s="198" t="s">
        <v>228</v>
      </c>
      <c r="D74" s="68"/>
      <c r="E74" s="88"/>
      <c r="F74" s="88"/>
      <c r="G74" s="88"/>
      <c r="H74" s="91"/>
      <c r="I74" s="91"/>
      <c r="J74" s="91"/>
      <c r="K74" s="88"/>
      <c r="L74" s="84"/>
    </row>
    <row r="75" spans="1:14" ht="15">
      <c r="A75" s="59">
        <v>1</v>
      </c>
      <c r="B75" s="53" t="s">
        <v>228</v>
      </c>
      <c r="C75" s="53" t="s">
        <v>229</v>
      </c>
      <c r="D75" s="53" t="s">
        <v>220</v>
      </c>
      <c r="E75" s="59">
        <v>1</v>
      </c>
      <c r="F75" s="59">
        <v>2002</v>
      </c>
      <c r="G75" s="59">
        <v>49</v>
      </c>
      <c r="H75" s="89">
        <v>0.0020833333333333333</v>
      </c>
      <c r="I75" s="89">
        <v>0.030150462962962962</v>
      </c>
      <c r="J75" s="89">
        <f>I75-H75</f>
        <v>0.02806712962962963</v>
      </c>
      <c r="K75" s="59">
        <v>16</v>
      </c>
      <c r="L75" s="59">
        <v>1</v>
      </c>
      <c r="M75" s="59" t="s">
        <v>174</v>
      </c>
      <c r="N75" s="59" t="s">
        <v>174</v>
      </c>
    </row>
    <row r="76" spans="1:14" ht="15">
      <c r="A76" s="59">
        <v>2</v>
      </c>
      <c r="B76" s="53" t="s">
        <v>228</v>
      </c>
      <c r="C76" s="53" t="s">
        <v>230</v>
      </c>
      <c r="D76" s="53" t="s">
        <v>231</v>
      </c>
      <c r="E76" s="59" t="s">
        <v>49</v>
      </c>
      <c r="F76" s="59">
        <v>2001</v>
      </c>
      <c r="G76" s="59">
        <v>93</v>
      </c>
      <c r="H76" s="89">
        <v>0.00347222222222222</v>
      </c>
      <c r="I76" s="89">
        <v>0.0587962962962963</v>
      </c>
      <c r="J76" s="89">
        <f>I76-H76</f>
        <v>0.05532407407407408</v>
      </c>
      <c r="K76" s="59">
        <v>16</v>
      </c>
      <c r="L76" s="59">
        <v>2</v>
      </c>
      <c r="M76" s="59"/>
      <c r="N76" s="59"/>
    </row>
    <row r="77" spans="1:14" ht="15">
      <c r="A77" s="59">
        <v>3</v>
      </c>
      <c r="B77" s="53" t="s">
        <v>228</v>
      </c>
      <c r="C77" s="53" t="s">
        <v>232</v>
      </c>
      <c r="D77" s="53" t="s">
        <v>231</v>
      </c>
      <c r="E77" s="59" t="s">
        <v>49</v>
      </c>
      <c r="F77" s="59">
        <v>2001</v>
      </c>
      <c r="G77" s="59">
        <v>90</v>
      </c>
      <c r="H77" s="89">
        <v>0.00486111111111111</v>
      </c>
      <c r="I77" s="89">
        <v>0.06618055555555556</v>
      </c>
      <c r="J77" s="89">
        <f>I77-H77</f>
        <v>0.061319444444444454</v>
      </c>
      <c r="K77" s="59">
        <v>16</v>
      </c>
      <c r="L77" s="59">
        <v>3</v>
      </c>
      <c r="M77" s="59"/>
      <c r="N77" s="59"/>
    </row>
    <row r="78" spans="1:14" ht="15">
      <c r="A78" s="59">
        <v>4</v>
      </c>
      <c r="B78" s="53" t="s">
        <v>228</v>
      </c>
      <c r="C78" s="53" t="s">
        <v>233</v>
      </c>
      <c r="D78" s="53" t="s">
        <v>231</v>
      </c>
      <c r="E78" s="59" t="s">
        <v>49</v>
      </c>
      <c r="F78" s="59">
        <v>2001</v>
      </c>
      <c r="G78" s="59">
        <v>91</v>
      </c>
      <c r="H78" s="89">
        <v>0.0006944444444444445</v>
      </c>
      <c r="I78" s="89">
        <v>0.06585648148148149</v>
      </c>
      <c r="J78" s="89">
        <f>I78-H78</f>
        <v>0.06516203703703705</v>
      </c>
      <c r="K78" s="59">
        <v>16</v>
      </c>
      <c r="L78" s="59">
        <v>4</v>
      </c>
      <c r="M78" s="59"/>
      <c r="N78" s="59"/>
    </row>
    <row r="79" spans="1:14" ht="15">
      <c r="A79" s="88"/>
      <c r="C79" s="251" t="s">
        <v>384</v>
      </c>
      <c r="D79" s="68"/>
      <c r="E79" s="88"/>
      <c r="F79" s="88"/>
      <c r="G79" s="88"/>
      <c r="H79" s="91"/>
      <c r="I79" s="91"/>
      <c r="J79" s="91"/>
      <c r="K79" s="88"/>
      <c r="L79" s="88"/>
      <c r="M79" s="88"/>
      <c r="N79" s="88"/>
    </row>
    <row r="80" spans="1:12" ht="22.5" customHeight="1">
      <c r="A80" s="88"/>
      <c r="C80" s="198" t="s">
        <v>234</v>
      </c>
      <c r="D80" s="68"/>
      <c r="E80" s="88"/>
      <c r="F80" s="88"/>
      <c r="G80" s="88"/>
      <c r="H80" s="91"/>
      <c r="I80" s="91"/>
      <c r="J80" s="91"/>
      <c r="K80" s="88"/>
      <c r="L80" s="84"/>
    </row>
    <row r="81" spans="1:14" ht="15">
      <c r="A81" s="59">
        <v>1</v>
      </c>
      <c r="B81" s="53" t="s">
        <v>234</v>
      </c>
      <c r="C81" s="53" t="s">
        <v>235</v>
      </c>
      <c r="D81" s="92" t="s">
        <v>287</v>
      </c>
      <c r="E81" s="59">
        <v>3</v>
      </c>
      <c r="F81" s="59">
        <v>2007</v>
      </c>
      <c r="G81" s="59">
        <v>173</v>
      </c>
      <c r="H81" s="89">
        <v>0.00555555555555556</v>
      </c>
      <c r="I81" s="89">
        <v>0.016666666666666666</v>
      </c>
      <c r="J81" s="89">
        <f aca="true" t="shared" si="5" ref="J81:J97">I81-H81</f>
        <v>0.011111111111111106</v>
      </c>
      <c r="K81" s="59">
        <v>7</v>
      </c>
      <c r="L81" s="59">
        <v>1</v>
      </c>
      <c r="M81" s="217">
        <v>1</v>
      </c>
      <c r="N81" s="59">
        <v>3</v>
      </c>
    </row>
    <row r="82" spans="1:14" ht="15">
      <c r="A82" s="59">
        <v>2</v>
      </c>
      <c r="B82" s="53" t="s">
        <v>234</v>
      </c>
      <c r="C82" s="53" t="s">
        <v>236</v>
      </c>
      <c r="D82" s="53" t="s">
        <v>199</v>
      </c>
      <c r="E82" s="59" t="s">
        <v>48</v>
      </c>
      <c r="F82" s="59">
        <v>2007</v>
      </c>
      <c r="G82" s="59">
        <v>22</v>
      </c>
      <c r="H82" s="89">
        <v>0.0194444444444444</v>
      </c>
      <c r="I82" s="89">
        <v>0.030925925925925926</v>
      </c>
      <c r="J82" s="89">
        <f t="shared" si="5"/>
        <v>0.011481481481481527</v>
      </c>
      <c r="K82" s="59">
        <v>7</v>
      </c>
      <c r="L82" s="59">
        <v>2</v>
      </c>
      <c r="M82" s="250">
        <f aca="true" t="shared" si="6" ref="M82:M87">J82*$M$81/$J$81</f>
        <v>1.0333333333333379</v>
      </c>
      <c r="N82" s="329" t="s">
        <v>51</v>
      </c>
    </row>
    <row r="83" spans="1:14" ht="15">
      <c r="A83" s="59">
        <v>3</v>
      </c>
      <c r="B83" s="53" t="s">
        <v>237</v>
      </c>
      <c r="C83" s="53" t="s">
        <v>238</v>
      </c>
      <c r="D83" s="92" t="s">
        <v>287</v>
      </c>
      <c r="E83" s="59" t="s">
        <v>51</v>
      </c>
      <c r="F83" s="61">
        <v>2009</v>
      </c>
      <c r="G83" s="59">
        <v>138</v>
      </c>
      <c r="H83" s="89">
        <v>0.0062499999999999995</v>
      </c>
      <c r="I83" s="89">
        <v>0.018171296296296297</v>
      </c>
      <c r="J83" s="89">
        <f t="shared" si="5"/>
        <v>0.011921296296296298</v>
      </c>
      <c r="K83" s="59">
        <v>7</v>
      </c>
      <c r="L83" s="59">
        <v>3</v>
      </c>
      <c r="M83" s="250">
        <f t="shared" si="6"/>
        <v>1.0729166666666672</v>
      </c>
      <c r="N83" s="59" t="s">
        <v>51</v>
      </c>
    </row>
    <row r="84" spans="1:14" ht="15">
      <c r="A84" s="59">
        <v>4</v>
      </c>
      <c r="B84" s="53" t="s">
        <v>234</v>
      </c>
      <c r="C84" s="53" t="s">
        <v>171</v>
      </c>
      <c r="D84" s="53" t="s">
        <v>199</v>
      </c>
      <c r="E84" s="59" t="s">
        <v>51</v>
      </c>
      <c r="F84" s="59">
        <v>2007</v>
      </c>
      <c r="G84" s="59">
        <v>170</v>
      </c>
      <c r="H84" s="89">
        <v>0.0208333333333333</v>
      </c>
      <c r="I84" s="89">
        <v>0.03295138888888889</v>
      </c>
      <c r="J84" s="89">
        <f t="shared" si="5"/>
        <v>0.01211805555555559</v>
      </c>
      <c r="K84" s="59">
        <v>7</v>
      </c>
      <c r="L84" s="59">
        <v>4</v>
      </c>
      <c r="M84" s="250">
        <f t="shared" si="6"/>
        <v>1.0906250000000035</v>
      </c>
      <c r="N84" s="59" t="s">
        <v>51</v>
      </c>
    </row>
    <row r="85" spans="1:14" ht="15">
      <c r="A85" s="59">
        <v>5</v>
      </c>
      <c r="B85" s="53" t="s">
        <v>234</v>
      </c>
      <c r="C85" s="53" t="s">
        <v>166</v>
      </c>
      <c r="D85" s="53" t="s">
        <v>132</v>
      </c>
      <c r="E85" s="59" t="s">
        <v>49</v>
      </c>
      <c r="F85" s="59">
        <v>2007</v>
      </c>
      <c r="G85" s="59">
        <v>119</v>
      </c>
      <c r="H85" s="89">
        <v>0.0125</v>
      </c>
      <c r="I85" s="89">
        <v>0.025543981481481483</v>
      </c>
      <c r="J85" s="89">
        <f t="shared" si="5"/>
        <v>0.013043981481481483</v>
      </c>
      <c r="K85" s="59">
        <v>7</v>
      </c>
      <c r="L85" s="59">
        <v>5</v>
      </c>
      <c r="M85" s="250">
        <f t="shared" si="6"/>
        <v>1.1739583333333339</v>
      </c>
      <c r="N85" s="59" t="s">
        <v>51</v>
      </c>
    </row>
    <row r="86" spans="1:14" ht="15">
      <c r="A86" s="59">
        <v>6</v>
      </c>
      <c r="B86" s="53" t="s">
        <v>234</v>
      </c>
      <c r="C86" s="53" t="s">
        <v>239</v>
      </c>
      <c r="D86" s="53" t="s">
        <v>59</v>
      </c>
      <c r="E86" s="59" t="s">
        <v>48</v>
      </c>
      <c r="F86" s="59">
        <v>2007</v>
      </c>
      <c r="G86" s="59">
        <v>18</v>
      </c>
      <c r="H86" s="89">
        <v>0.0111111111111111</v>
      </c>
      <c r="I86" s="89">
        <v>0.024305555555555556</v>
      </c>
      <c r="J86" s="89">
        <f t="shared" si="5"/>
        <v>0.013194444444444457</v>
      </c>
      <c r="K86" s="59">
        <v>7</v>
      </c>
      <c r="L86" s="59">
        <v>6</v>
      </c>
      <c r="M86" s="250">
        <f t="shared" si="6"/>
        <v>1.1875000000000016</v>
      </c>
      <c r="N86" s="59" t="s">
        <v>51</v>
      </c>
    </row>
    <row r="87" spans="1:14" ht="15">
      <c r="A87" s="59">
        <v>7</v>
      </c>
      <c r="B87" s="53" t="s">
        <v>234</v>
      </c>
      <c r="C87" s="53" t="s">
        <v>240</v>
      </c>
      <c r="D87" s="53" t="s">
        <v>220</v>
      </c>
      <c r="E87" s="59" t="s">
        <v>51</v>
      </c>
      <c r="F87" s="59">
        <v>2008</v>
      </c>
      <c r="G87" s="59">
        <v>53</v>
      </c>
      <c r="H87" s="89">
        <v>0</v>
      </c>
      <c r="I87" s="89">
        <v>0.015949074074074074</v>
      </c>
      <c r="J87" s="89">
        <f t="shared" si="5"/>
        <v>0.015949074074074074</v>
      </c>
      <c r="K87" s="59">
        <v>7</v>
      </c>
      <c r="L87" s="59">
        <v>7</v>
      </c>
      <c r="M87" s="250">
        <f t="shared" si="6"/>
        <v>1.4354166666666672</v>
      </c>
      <c r="N87" s="59" t="s">
        <v>174</v>
      </c>
    </row>
    <row r="88" spans="1:14" ht="15">
      <c r="A88" s="59">
        <v>8</v>
      </c>
      <c r="B88" s="53" t="s">
        <v>234</v>
      </c>
      <c r="C88" s="53" t="s">
        <v>168</v>
      </c>
      <c r="D88" s="53" t="s">
        <v>132</v>
      </c>
      <c r="E88" s="59" t="s">
        <v>49</v>
      </c>
      <c r="F88" s="59">
        <v>2008</v>
      </c>
      <c r="G88" s="59">
        <v>143</v>
      </c>
      <c r="H88" s="89">
        <v>0.001388888888888889</v>
      </c>
      <c r="I88" s="89">
        <v>0.017384259259259262</v>
      </c>
      <c r="J88" s="89">
        <f t="shared" si="5"/>
        <v>0.015995370370370375</v>
      </c>
      <c r="K88" s="59">
        <v>7</v>
      </c>
      <c r="L88" s="59">
        <v>8</v>
      </c>
      <c r="M88" s="250"/>
      <c r="N88" s="59"/>
    </row>
    <row r="89" spans="1:14" ht="15">
      <c r="A89" s="59">
        <v>9</v>
      </c>
      <c r="B89" s="53" t="s">
        <v>234</v>
      </c>
      <c r="C89" s="53" t="s">
        <v>241</v>
      </c>
      <c r="D89" s="53" t="s">
        <v>199</v>
      </c>
      <c r="E89" s="59" t="s">
        <v>48</v>
      </c>
      <c r="F89" s="59">
        <v>2007</v>
      </c>
      <c r="G89" s="59">
        <v>164</v>
      </c>
      <c r="H89" s="89">
        <v>0.00277777777777778</v>
      </c>
      <c r="I89" s="89">
        <v>0.01900462962962963</v>
      </c>
      <c r="J89" s="89">
        <f t="shared" si="5"/>
        <v>0.016226851851851853</v>
      </c>
      <c r="K89" s="59">
        <v>7</v>
      </c>
      <c r="L89" s="59">
        <v>9</v>
      </c>
      <c r="M89" s="250"/>
      <c r="N89" s="59"/>
    </row>
    <row r="90" spans="1:14" ht="15">
      <c r="A90" s="59">
        <v>10</v>
      </c>
      <c r="B90" s="53" t="s">
        <v>234</v>
      </c>
      <c r="C90" s="53" t="s">
        <v>165</v>
      </c>
      <c r="D90" s="53" t="s">
        <v>198</v>
      </c>
      <c r="E90" s="59" t="s">
        <v>49</v>
      </c>
      <c r="F90" s="59">
        <v>2007</v>
      </c>
      <c r="G90" s="59">
        <v>54</v>
      </c>
      <c r="H90" s="89">
        <v>0.0222222222222222</v>
      </c>
      <c r="I90" s="89">
        <v>0.03917824074074074</v>
      </c>
      <c r="J90" s="89">
        <f t="shared" si="5"/>
        <v>0.016956018518518544</v>
      </c>
      <c r="K90" s="59">
        <v>7</v>
      </c>
      <c r="L90" s="59">
        <v>10</v>
      </c>
      <c r="M90" s="250"/>
      <c r="N90" s="59"/>
    </row>
    <row r="91" spans="1:14" ht="15">
      <c r="A91" s="59">
        <v>11</v>
      </c>
      <c r="B91" s="53" t="s">
        <v>234</v>
      </c>
      <c r="C91" s="53" t="s">
        <v>170</v>
      </c>
      <c r="D91" s="53" t="s">
        <v>199</v>
      </c>
      <c r="E91" s="59" t="s">
        <v>48</v>
      </c>
      <c r="F91" s="59">
        <v>2007</v>
      </c>
      <c r="G91" s="59">
        <v>178</v>
      </c>
      <c r="H91" s="89">
        <v>0.0138888888888889</v>
      </c>
      <c r="I91" s="89">
        <v>0.031481481481481485</v>
      </c>
      <c r="J91" s="89">
        <f t="shared" si="5"/>
        <v>0.017592592592592583</v>
      </c>
      <c r="K91" s="59">
        <v>7</v>
      </c>
      <c r="L91" s="59">
        <v>11</v>
      </c>
      <c r="M91" s="250"/>
      <c r="N91" s="59"/>
    </row>
    <row r="92" spans="1:14" ht="15">
      <c r="A92" s="59">
        <v>12</v>
      </c>
      <c r="B92" s="53" t="s">
        <v>234</v>
      </c>
      <c r="C92" s="53" t="s">
        <v>242</v>
      </c>
      <c r="D92" s="53" t="s">
        <v>198</v>
      </c>
      <c r="E92" s="59" t="s">
        <v>49</v>
      </c>
      <c r="F92" s="59">
        <v>2007</v>
      </c>
      <c r="G92" s="59">
        <v>63</v>
      </c>
      <c r="H92" s="89">
        <v>0.00833333333333333</v>
      </c>
      <c r="I92" s="89">
        <v>0.027557870370370368</v>
      </c>
      <c r="J92" s="89">
        <f>I92-H92</f>
        <v>0.01922453703703704</v>
      </c>
      <c r="K92" s="61">
        <v>8</v>
      </c>
      <c r="L92" s="59">
        <v>12</v>
      </c>
      <c r="M92" s="59"/>
      <c r="N92" s="59"/>
    </row>
    <row r="93" spans="1:14" ht="15">
      <c r="A93" s="59">
        <v>13</v>
      </c>
      <c r="B93" s="53" t="s">
        <v>234</v>
      </c>
      <c r="C93" s="53" t="s">
        <v>172</v>
      </c>
      <c r="D93" s="53" t="s">
        <v>199</v>
      </c>
      <c r="E93" s="59" t="s">
        <v>48</v>
      </c>
      <c r="F93" s="59">
        <v>2007</v>
      </c>
      <c r="G93" s="59">
        <v>11</v>
      </c>
      <c r="H93" s="89">
        <v>0.0152777777777778</v>
      </c>
      <c r="I93" s="89">
        <v>0.03591435185185186</v>
      </c>
      <c r="J93" s="89">
        <f t="shared" si="5"/>
        <v>0.020636574074074057</v>
      </c>
      <c r="K93" s="59">
        <v>7</v>
      </c>
      <c r="L93" s="59">
        <v>13</v>
      </c>
      <c r="M93" s="59"/>
      <c r="N93" s="59"/>
    </row>
    <row r="94" spans="1:14" ht="15">
      <c r="A94" s="59">
        <v>14</v>
      </c>
      <c r="B94" s="53" t="s">
        <v>234</v>
      </c>
      <c r="C94" s="53" t="s">
        <v>243</v>
      </c>
      <c r="D94" s="53" t="s">
        <v>46</v>
      </c>
      <c r="E94" s="59" t="s">
        <v>50</v>
      </c>
      <c r="F94" s="59">
        <v>2008</v>
      </c>
      <c r="G94" s="59">
        <v>4</v>
      </c>
      <c r="H94" s="89">
        <v>0.0236111111111111</v>
      </c>
      <c r="I94" s="89">
        <v>0.04447916666666666</v>
      </c>
      <c r="J94" s="89">
        <f t="shared" si="5"/>
        <v>0.02086805555555556</v>
      </c>
      <c r="K94" s="59">
        <v>7</v>
      </c>
      <c r="L94" s="59">
        <v>14</v>
      </c>
      <c r="M94" s="59"/>
      <c r="N94" s="59"/>
    </row>
    <row r="95" spans="1:14" ht="15">
      <c r="A95" s="59">
        <v>15</v>
      </c>
      <c r="B95" s="53" t="s">
        <v>234</v>
      </c>
      <c r="C95" s="53" t="s">
        <v>244</v>
      </c>
      <c r="D95" s="53" t="s">
        <v>199</v>
      </c>
      <c r="E95" s="59" t="s">
        <v>49</v>
      </c>
      <c r="F95" s="59">
        <v>2008</v>
      </c>
      <c r="G95" s="59">
        <v>165</v>
      </c>
      <c r="H95" s="89">
        <v>0.00694444444444444</v>
      </c>
      <c r="I95" s="89">
        <v>0.03260416666666667</v>
      </c>
      <c r="J95" s="89">
        <f t="shared" si="5"/>
        <v>0.02565972222222223</v>
      </c>
      <c r="K95" s="59">
        <v>7</v>
      </c>
      <c r="L95" s="59">
        <v>15</v>
      </c>
      <c r="M95" s="59"/>
      <c r="N95" s="59"/>
    </row>
    <row r="96" spans="1:14" ht="15">
      <c r="A96" s="59">
        <v>16</v>
      </c>
      <c r="B96" s="53" t="s">
        <v>234</v>
      </c>
      <c r="C96" s="53" t="s">
        <v>167</v>
      </c>
      <c r="D96" s="53" t="s">
        <v>130</v>
      </c>
      <c r="E96" s="59" t="s">
        <v>49</v>
      </c>
      <c r="F96" s="59">
        <v>2008</v>
      </c>
      <c r="G96" s="59">
        <v>78</v>
      </c>
      <c r="H96" s="89">
        <v>0.00972222222222222</v>
      </c>
      <c r="I96" s="89">
        <v>0.039247685185185184</v>
      </c>
      <c r="J96" s="89">
        <f t="shared" si="5"/>
        <v>0.02952546296296296</v>
      </c>
      <c r="K96" s="59">
        <v>7</v>
      </c>
      <c r="L96" s="59">
        <v>16</v>
      </c>
      <c r="M96" s="59"/>
      <c r="N96" s="59"/>
    </row>
    <row r="97" spans="1:14" ht="15">
      <c r="A97" s="59">
        <v>17</v>
      </c>
      <c r="B97" s="53" t="s">
        <v>234</v>
      </c>
      <c r="C97" s="53" t="s">
        <v>169</v>
      </c>
      <c r="D97" s="53" t="s">
        <v>130</v>
      </c>
      <c r="E97" s="59" t="s">
        <v>49</v>
      </c>
      <c r="F97" s="59">
        <v>2008</v>
      </c>
      <c r="G97" s="59">
        <v>73</v>
      </c>
      <c r="H97" s="89">
        <v>0.00416666666666667</v>
      </c>
      <c r="I97" s="89">
        <v>0.03927083333333333</v>
      </c>
      <c r="J97" s="89">
        <f t="shared" si="5"/>
        <v>0.03510416666666666</v>
      </c>
      <c r="K97" s="59">
        <v>7</v>
      </c>
      <c r="L97" s="59">
        <v>18</v>
      </c>
      <c r="M97" s="59"/>
      <c r="N97" s="59"/>
    </row>
    <row r="98" spans="1:14" ht="15.75">
      <c r="A98" s="88"/>
      <c r="C98" s="214" t="s">
        <v>389</v>
      </c>
      <c r="D98" s="68"/>
      <c r="E98" s="88"/>
      <c r="F98" s="88"/>
      <c r="G98" s="88"/>
      <c r="H98" s="91"/>
      <c r="I98" s="91"/>
      <c r="J98" s="91"/>
      <c r="K98" s="88"/>
      <c r="L98" s="88"/>
      <c r="M98" s="88"/>
      <c r="N98" s="88"/>
    </row>
    <row r="99" spans="1:14" ht="15.75">
      <c r="A99" s="88"/>
      <c r="B99" s="68"/>
      <c r="C99" s="214">
        <v>3</v>
      </c>
      <c r="D99" s="215">
        <v>1.03</v>
      </c>
      <c r="E99" s="252">
        <f>D99*$J$81</f>
        <v>0.01144444444444444</v>
      </c>
      <c r="F99" s="88"/>
      <c r="G99" s="88"/>
      <c r="H99" s="91"/>
      <c r="I99" s="91"/>
      <c r="J99" s="91"/>
      <c r="K99" s="88"/>
      <c r="L99" s="88"/>
      <c r="M99" s="88"/>
      <c r="N99" s="88"/>
    </row>
    <row r="100" spans="1:14" ht="15.75">
      <c r="A100" s="88"/>
      <c r="B100" s="68"/>
      <c r="C100" s="216" t="s">
        <v>51</v>
      </c>
      <c r="D100" s="215">
        <v>1.2</v>
      </c>
      <c r="E100" s="252">
        <f>D100*$J$81</f>
        <v>0.013333333333333327</v>
      </c>
      <c r="F100" s="88"/>
      <c r="G100" s="88"/>
      <c r="H100" s="91"/>
      <c r="I100" s="91"/>
      <c r="J100" s="91"/>
      <c r="K100" s="88"/>
      <c r="L100" s="88"/>
      <c r="M100" s="88"/>
      <c r="N100" s="88"/>
    </row>
    <row r="101" spans="1:14" ht="15.75">
      <c r="A101" s="88"/>
      <c r="B101" s="68"/>
      <c r="C101" s="216" t="s">
        <v>48</v>
      </c>
      <c r="D101" s="215">
        <v>1.35</v>
      </c>
      <c r="E101" s="252">
        <f>D101*$J$81</f>
        <v>0.014999999999999994</v>
      </c>
      <c r="F101" s="88"/>
      <c r="G101" s="88"/>
      <c r="H101" s="91"/>
      <c r="I101" s="91"/>
      <c r="J101" s="91"/>
      <c r="K101" s="88"/>
      <c r="L101" s="88"/>
      <c r="M101" s="88"/>
      <c r="N101" s="88"/>
    </row>
    <row r="102" spans="1:12" ht="21.75" customHeight="1">
      <c r="A102" s="88"/>
      <c r="B102" s="54"/>
      <c r="C102" s="198" t="s">
        <v>245</v>
      </c>
      <c r="D102" s="68"/>
      <c r="E102" s="88"/>
      <c r="F102" s="88"/>
      <c r="G102" s="88"/>
      <c r="H102" s="91"/>
      <c r="I102" s="91"/>
      <c r="J102" s="91"/>
      <c r="K102" s="88"/>
      <c r="L102" s="84"/>
    </row>
    <row r="103" spans="1:14" ht="15">
      <c r="A103" s="59">
        <v>1</v>
      </c>
      <c r="B103" s="53" t="s">
        <v>245</v>
      </c>
      <c r="C103" s="53" t="s">
        <v>136</v>
      </c>
      <c r="D103" s="53" t="s">
        <v>199</v>
      </c>
      <c r="E103" s="59">
        <v>1</v>
      </c>
      <c r="F103" s="59">
        <v>2006</v>
      </c>
      <c r="G103" s="59">
        <v>201</v>
      </c>
      <c r="H103" s="89">
        <v>0.0173611111111111</v>
      </c>
      <c r="I103" s="89">
        <v>0.03211805555555556</v>
      </c>
      <c r="J103" s="89">
        <f aca="true" t="shared" si="7" ref="J103:J126">I103-H103</f>
        <v>0.014756944444444458</v>
      </c>
      <c r="K103" s="59">
        <v>11</v>
      </c>
      <c r="L103" s="59">
        <v>1</v>
      </c>
      <c r="M103" s="217">
        <v>1</v>
      </c>
      <c r="N103" s="59">
        <v>1</v>
      </c>
    </row>
    <row r="104" spans="1:14" ht="15">
      <c r="A104" s="59">
        <v>2</v>
      </c>
      <c r="B104" s="53" t="s">
        <v>245</v>
      </c>
      <c r="C104" s="53" t="s">
        <v>246</v>
      </c>
      <c r="D104" s="53" t="s">
        <v>199</v>
      </c>
      <c r="E104" s="59">
        <v>1</v>
      </c>
      <c r="F104" s="59">
        <v>2005</v>
      </c>
      <c r="G104" s="59">
        <v>168</v>
      </c>
      <c r="H104" s="89">
        <v>0.0270833333333333</v>
      </c>
      <c r="I104" s="89">
        <v>0.044675925925925924</v>
      </c>
      <c r="J104" s="89">
        <f t="shared" si="7"/>
        <v>0.017592592592592625</v>
      </c>
      <c r="K104" s="59">
        <v>11</v>
      </c>
      <c r="L104" s="59">
        <v>2</v>
      </c>
      <c r="M104" s="250">
        <f>J104*$M$103/$J$103</f>
        <v>1.1921568627450991</v>
      </c>
      <c r="N104" s="59">
        <v>2</v>
      </c>
    </row>
    <row r="105" spans="1:14" ht="15">
      <c r="A105" s="59">
        <v>3</v>
      </c>
      <c r="B105" s="53" t="s">
        <v>245</v>
      </c>
      <c r="C105" s="53" t="s">
        <v>140</v>
      </c>
      <c r="D105" s="53" t="s">
        <v>199</v>
      </c>
      <c r="E105" s="59">
        <v>2</v>
      </c>
      <c r="F105" s="59">
        <v>2006</v>
      </c>
      <c r="G105" s="59">
        <v>172</v>
      </c>
      <c r="H105" s="89">
        <v>0.0118055555555555</v>
      </c>
      <c r="I105" s="89">
        <v>0.030937499999999996</v>
      </c>
      <c r="J105" s="89">
        <f t="shared" si="7"/>
        <v>0.019131944444444497</v>
      </c>
      <c r="K105" s="59">
        <v>11</v>
      </c>
      <c r="L105" s="59">
        <v>3</v>
      </c>
      <c r="M105" s="250">
        <f aca="true" t="shared" si="8" ref="M105:M118">J105*$M$103/$J$103</f>
        <v>1.2964705882352965</v>
      </c>
      <c r="N105" s="59">
        <v>2</v>
      </c>
    </row>
    <row r="106" spans="1:14" ht="15">
      <c r="A106" s="59">
        <v>4</v>
      </c>
      <c r="B106" s="53" t="s">
        <v>245</v>
      </c>
      <c r="C106" s="53" t="s">
        <v>10</v>
      </c>
      <c r="D106" s="53" t="s">
        <v>132</v>
      </c>
      <c r="E106" s="59" t="s">
        <v>51</v>
      </c>
      <c r="F106" s="59">
        <v>2005</v>
      </c>
      <c r="G106" s="59">
        <v>140</v>
      </c>
      <c r="H106" s="89">
        <v>0.0131944444444444</v>
      </c>
      <c r="I106" s="89">
        <v>0.03311342592592593</v>
      </c>
      <c r="J106" s="89">
        <f t="shared" si="7"/>
        <v>0.01991898148148153</v>
      </c>
      <c r="K106" s="59">
        <v>11</v>
      </c>
      <c r="L106" s="59">
        <v>4</v>
      </c>
      <c r="M106" s="250">
        <f t="shared" si="8"/>
        <v>1.3498039215686295</v>
      </c>
      <c r="N106" s="59">
        <v>3</v>
      </c>
    </row>
    <row r="107" spans="1:14" ht="15">
      <c r="A107" s="59">
        <v>5</v>
      </c>
      <c r="B107" s="53" t="s">
        <v>245</v>
      </c>
      <c r="C107" s="53" t="s">
        <v>134</v>
      </c>
      <c r="D107" s="53" t="s">
        <v>59</v>
      </c>
      <c r="E107" s="59" t="s">
        <v>51</v>
      </c>
      <c r="F107" s="59">
        <v>2006</v>
      </c>
      <c r="G107" s="59">
        <v>15</v>
      </c>
      <c r="H107" s="89">
        <v>0.0104166666666667</v>
      </c>
      <c r="I107" s="89">
        <v>0.030763888888888886</v>
      </c>
      <c r="J107" s="89">
        <f t="shared" si="7"/>
        <v>0.020347222222222183</v>
      </c>
      <c r="K107" s="59">
        <v>11</v>
      </c>
      <c r="L107" s="59">
        <v>5</v>
      </c>
      <c r="M107" s="250">
        <f t="shared" si="8"/>
        <v>1.3788235294117608</v>
      </c>
      <c r="N107" s="59">
        <v>3</v>
      </c>
    </row>
    <row r="108" spans="1:14" ht="15">
      <c r="A108" s="59">
        <v>6</v>
      </c>
      <c r="B108" s="53" t="s">
        <v>245</v>
      </c>
      <c r="C108" s="53" t="s">
        <v>247</v>
      </c>
      <c r="D108" s="53" t="s">
        <v>199</v>
      </c>
      <c r="E108" s="59">
        <v>1</v>
      </c>
      <c r="F108" s="59">
        <v>2005</v>
      </c>
      <c r="G108" s="59">
        <v>166</v>
      </c>
      <c r="H108" s="89">
        <v>0.0298611111111111</v>
      </c>
      <c r="I108" s="89">
        <v>0.0537037037037037</v>
      </c>
      <c r="J108" s="89">
        <f t="shared" si="7"/>
        <v>0.0238425925925926</v>
      </c>
      <c r="K108" s="59">
        <v>11</v>
      </c>
      <c r="L108" s="59">
        <v>6</v>
      </c>
      <c r="M108" s="250">
        <f t="shared" si="8"/>
        <v>1.6156862745098028</v>
      </c>
      <c r="N108" s="59" t="s">
        <v>51</v>
      </c>
    </row>
    <row r="109" spans="1:14" ht="15">
      <c r="A109" s="59">
        <v>7</v>
      </c>
      <c r="B109" s="53" t="s">
        <v>245</v>
      </c>
      <c r="C109" s="53" t="s">
        <v>248</v>
      </c>
      <c r="D109" s="53" t="s">
        <v>199</v>
      </c>
      <c r="E109" s="59">
        <v>2</v>
      </c>
      <c r="F109" s="59">
        <v>2006</v>
      </c>
      <c r="G109" s="59">
        <v>171</v>
      </c>
      <c r="H109" s="89">
        <v>0.0201388888888888</v>
      </c>
      <c r="I109" s="89">
        <v>0.04438657407407407</v>
      </c>
      <c r="J109" s="89">
        <f t="shared" si="7"/>
        <v>0.02424768518518527</v>
      </c>
      <c r="K109" s="59">
        <v>11</v>
      </c>
      <c r="L109" s="59">
        <v>7</v>
      </c>
      <c r="M109" s="250">
        <f t="shared" si="8"/>
        <v>1.6431372549019652</v>
      </c>
      <c r="N109" s="59" t="s">
        <v>51</v>
      </c>
    </row>
    <row r="110" spans="1:14" ht="15">
      <c r="A110" s="59">
        <v>8</v>
      </c>
      <c r="B110" s="53" t="s">
        <v>245</v>
      </c>
      <c r="C110" s="53" t="s">
        <v>141</v>
      </c>
      <c r="D110" s="53" t="s">
        <v>199</v>
      </c>
      <c r="E110" s="59">
        <v>2</v>
      </c>
      <c r="F110" s="59">
        <v>2005</v>
      </c>
      <c r="G110" s="59">
        <v>174</v>
      </c>
      <c r="H110" s="89">
        <v>0.0326388888888888</v>
      </c>
      <c r="I110" s="89">
        <v>0.05738425925925925</v>
      </c>
      <c r="J110" s="89">
        <f t="shared" si="7"/>
        <v>0.024745370370370452</v>
      </c>
      <c r="K110" s="59">
        <v>11</v>
      </c>
      <c r="L110" s="59">
        <v>8</v>
      </c>
      <c r="M110" s="250">
        <f t="shared" si="8"/>
        <v>1.6768627450980433</v>
      </c>
      <c r="N110" s="59" t="s">
        <v>51</v>
      </c>
    </row>
    <row r="111" spans="1:14" ht="15">
      <c r="A111" s="59">
        <v>9</v>
      </c>
      <c r="B111" s="53" t="s">
        <v>245</v>
      </c>
      <c r="C111" s="53" t="s">
        <v>135</v>
      </c>
      <c r="D111" s="53" t="s">
        <v>130</v>
      </c>
      <c r="E111" s="59">
        <v>1</v>
      </c>
      <c r="F111" s="59">
        <v>2005</v>
      </c>
      <c r="G111" s="59">
        <v>85</v>
      </c>
      <c r="H111" s="89">
        <v>0.0020833333333333333</v>
      </c>
      <c r="I111" s="89">
        <v>0.027280092592592592</v>
      </c>
      <c r="J111" s="89">
        <f t="shared" si="7"/>
        <v>0.02519675925925926</v>
      </c>
      <c r="K111" s="61">
        <v>11</v>
      </c>
      <c r="L111" s="59">
        <v>9</v>
      </c>
      <c r="M111" s="250">
        <f t="shared" si="8"/>
        <v>1.7074509803921554</v>
      </c>
      <c r="N111" s="59" t="s">
        <v>51</v>
      </c>
    </row>
    <row r="112" spans="1:14" ht="15">
      <c r="A112" s="59">
        <v>10</v>
      </c>
      <c r="B112" s="53" t="s">
        <v>245</v>
      </c>
      <c r="C112" s="53" t="s">
        <v>138</v>
      </c>
      <c r="D112" s="53" t="s">
        <v>199</v>
      </c>
      <c r="E112" s="59">
        <v>2</v>
      </c>
      <c r="F112" s="59">
        <v>2005</v>
      </c>
      <c r="G112" s="59">
        <v>200</v>
      </c>
      <c r="H112" s="89">
        <v>0.0256944444444444</v>
      </c>
      <c r="I112" s="89">
        <v>0.052083333333333336</v>
      </c>
      <c r="J112" s="89">
        <f t="shared" si="7"/>
        <v>0.026388888888888934</v>
      </c>
      <c r="K112" s="59">
        <v>11</v>
      </c>
      <c r="L112" s="59">
        <v>10</v>
      </c>
      <c r="M112" s="250">
        <f t="shared" si="8"/>
        <v>1.7882352941176485</v>
      </c>
      <c r="N112" s="59" t="s">
        <v>51</v>
      </c>
    </row>
    <row r="113" spans="1:14" ht="15">
      <c r="A113" s="59">
        <v>11</v>
      </c>
      <c r="B113" s="53" t="s">
        <v>245</v>
      </c>
      <c r="C113" s="53" t="s">
        <v>249</v>
      </c>
      <c r="D113" s="53" t="s">
        <v>199</v>
      </c>
      <c r="E113" s="59">
        <v>2</v>
      </c>
      <c r="F113" s="59">
        <v>2006</v>
      </c>
      <c r="G113" s="59">
        <v>186</v>
      </c>
      <c r="H113" s="89">
        <v>0.00624999999999999</v>
      </c>
      <c r="I113" s="89">
        <v>0.033726851851851855</v>
      </c>
      <c r="J113" s="89">
        <f t="shared" si="7"/>
        <v>0.027476851851851863</v>
      </c>
      <c r="K113" s="59">
        <v>11</v>
      </c>
      <c r="L113" s="59">
        <v>11</v>
      </c>
      <c r="M113" s="250">
        <f t="shared" si="8"/>
        <v>1.8619607843137245</v>
      </c>
      <c r="N113" s="59" t="s">
        <v>48</v>
      </c>
    </row>
    <row r="114" spans="1:14" ht="15">
      <c r="A114" s="59">
        <v>12</v>
      </c>
      <c r="B114" s="53" t="s">
        <v>245</v>
      </c>
      <c r="C114" s="53" t="s">
        <v>250</v>
      </c>
      <c r="D114" s="53" t="s">
        <v>123</v>
      </c>
      <c r="E114" s="59">
        <v>3</v>
      </c>
      <c r="F114" s="59">
        <v>2005</v>
      </c>
      <c r="G114" s="59">
        <v>66</v>
      </c>
      <c r="H114" s="89">
        <v>0.0284722222222222</v>
      </c>
      <c r="I114" s="89">
        <v>0.056365740740740744</v>
      </c>
      <c r="J114" s="89">
        <f t="shared" si="7"/>
        <v>0.027893518518518543</v>
      </c>
      <c r="K114" s="59">
        <v>11</v>
      </c>
      <c r="L114" s="59">
        <v>12</v>
      </c>
      <c r="M114" s="250">
        <f t="shared" si="8"/>
        <v>1.8901960784313725</v>
      </c>
      <c r="N114" s="59" t="s">
        <v>48</v>
      </c>
    </row>
    <row r="115" spans="1:14" ht="15">
      <c r="A115" s="59">
        <v>13</v>
      </c>
      <c r="B115" s="53" t="s">
        <v>245</v>
      </c>
      <c r="C115" s="53" t="s">
        <v>251</v>
      </c>
      <c r="D115" s="53" t="s">
        <v>46</v>
      </c>
      <c r="E115" s="59" t="s">
        <v>50</v>
      </c>
      <c r="F115" s="59">
        <v>2005</v>
      </c>
      <c r="G115" s="59">
        <v>1</v>
      </c>
      <c r="H115" s="89">
        <v>0.00763888888888888</v>
      </c>
      <c r="I115" s="89">
        <v>0.03561342592592592</v>
      </c>
      <c r="J115" s="89">
        <f t="shared" si="7"/>
        <v>0.027974537037037044</v>
      </c>
      <c r="K115" s="59">
        <v>11</v>
      </c>
      <c r="L115" s="59">
        <v>13</v>
      </c>
      <c r="M115" s="250">
        <f t="shared" si="8"/>
        <v>1.8956862745098026</v>
      </c>
      <c r="N115" s="59" t="s">
        <v>48</v>
      </c>
    </row>
    <row r="116" spans="1:14" ht="15">
      <c r="A116" s="59">
        <v>14</v>
      </c>
      <c r="B116" s="53" t="s">
        <v>245</v>
      </c>
      <c r="C116" s="53" t="s">
        <v>252</v>
      </c>
      <c r="D116" s="53" t="s">
        <v>218</v>
      </c>
      <c r="E116" s="59" t="s">
        <v>50</v>
      </c>
      <c r="F116" s="59">
        <v>2006</v>
      </c>
      <c r="G116" s="59">
        <v>95</v>
      </c>
      <c r="H116" s="89">
        <v>0.00486111111111111</v>
      </c>
      <c r="I116" s="89">
        <v>0.034386574074074076</v>
      </c>
      <c r="J116" s="89">
        <f t="shared" si="7"/>
        <v>0.029525462962962965</v>
      </c>
      <c r="K116" s="59">
        <v>11</v>
      </c>
      <c r="L116" s="59">
        <v>14</v>
      </c>
      <c r="M116" s="250">
        <f t="shared" si="8"/>
        <v>2.0007843137254886</v>
      </c>
      <c r="N116" s="59" t="s">
        <v>48</v>
      </c>
    </row>
    <row r="117" spans="1:14" ht="15">
      <c r="A117" s="59">
        <v>15</v>
      </c>
      <c r="B117" s="53" t="s">
        <v>245</v>
      </c>
      <c r="C117" s="53" t="s">
        <v>253</v>
      </c>
      <c r="D117" s="53" t="s">
        <v>46</v>
      </c>
      <c r="E117" s="59" t="s">
        <v>50</v>
      </c>
      <c r="F117" s="59">
        <v>2006</v>
      </c>
      <c r="G117" s="59">
        <v>9</v>
      </c>
      <c r="H117" s="89">
        <v>0.0145833333333333</v>
      </c>
      <c r="I117" s="89">
        <v>0.04494212962962963</v>
      </c>
      <c r="J117" s="89">
        <f t="shared" si="7"/>
        <v>0.030358796296296328</v>
      </c>
      <c r="K117" s="59">
        <v>11</v>
      </c>
      <c r="L117" s="59">
        <v>15</v>
      </c>
      <c r="M117" s="250">
        <f t="shared" si="8"/>
        <v>2.0572549019607846</v>
      </c>
      <c r="N117" s="59" t="s">
        <v>48</v>
      </c>
    </row>
    <row r="118" spans="1:14" ht="15">
      <c r="A118" s="59">
        <v>16</v>
      </c>
      <c r="B118" s="53" t="s">
        <v>245</v>
      </c>
      <c r="C118" s="53" t="s">
        <v>254</v>
      </c>
      <c r="D118" s="53" t="s">
        <v>92</v>
      </c>
      <c r="E118" s="59" t="s">
        <v>49</v>
      </c>
      <c r="F118" s="59">
        <v>2005</v>
      </c>
      <c r="G118" s="59">
        <v>30</v>
      </c>
      <c r="H118" s="89">
        <v>0.0215277777777777</v>
      </c>
      <c r="I118" s="89">
        <v>0.05369212962962963</v>
      </c>
      <c r="J118" s="89">
        <f t="shared" si="7"/>
        <v>0.03216435185185193</v>
      </c>
      <c r="K118" s="59">
        <v>11</v>
      </c>
      <c r="L118" s="59">
        <v>16</v>
      </c>
      <c r="M118" s="250">
        <f t="shared" si="8"/>
        <v>2.179607843137258</v>
      </c>
      <c r="N118" s="59" t="s">
        <v>174</v>
      </c>
    </row>
    <row r="119" spans="1:14" ht="15">
      <c r="A119" s="59">
        <v>17</v>
      </c>
      <c r="B119" s="53" t="s">
        <v>234</v>
      </c>
      <c r="C119" s="53" t="s">
        <v>133</v>
      </c>
      <c r="D119" s="53" t="s">
        <v>132</v>
      </c>
      <c r="E119" s="59" t="s">
        <v>49</v>
      </c>
      <c r="F119" s="59">
        <v>2006</v>
      </c>
      <c r="G119" s="59">
        <v>130</v>
      </c>
      <c r="H119" s="89">
        <v>0.0166666666666667</v>
      </c>
      <c r="I119" s="89">
        <v>0.04894675925925926</v>
      </c>
      <c r="J119" s="89">
        <f>I119-H119</f>
        <v>0.032280092592592555</v>
      </c>
      <c r="K119" s="61">
        <v>11</v>
      </c>
      <c r="L119" s="59">
        <v>17</v>
      </c>
      <c r="M119" s="59"/>
      <c r="N119" s="59"/>
    </row>
    <row r="120" spans="1:14" ht="15">
      <c r="A120" s="59">
        <v>18</v>
      </c>
      <c r="B120" s="53" t="s">
        <v>245</v>
      </c>
      <c r="C120" s="53" t="s">
        <v>255</v>
      </c>
      <c r="D120" s="53" t="s">
        <v>256</v>
      </c>
      <c r="E120" s="59" t="s">
        <v>50</v>
      </c>
      <c r="F120" s="59">
        <v>2005</v>
      </c>
      <c r="G120" s="59">
        <v>40</v>
      </c>
      <c r="H120" s="89">
        <v>0.0159722222222222</v>
      </c>
      <c r="I120" s="89">
        <v>0.04842592592592593</v>
      </c>
      <c r="J120" s="89">
        <f t="shared" si="7"/>
        <v>0.03245370370370373</v>
      </c>
      <c r="K120" s="59">
        <v>11</v>
      </c>
      <c r="L120" s="59">
        <v>17</v>
      </c>
      <c r="M120" s="59"/>
      <c r="N120" s="59"/>
    </row>
    <row r="121" spans="1:14" ht="15">
      <c r="A121" s="59">
        <v>19</v>
      </c>
      <c r="B121" s="53" t="s">
        <v>245</v>
      </c>
      <c r="C121" s="53" t="s">
        <v>257</v>
      </c>
      <c r="D121" s="92" t="s">
        <v>284</v>
      </c>
      <c r="E121" s="59">
        <v>3</v>
      </c>
      <c r="F121" s="59">
        <v>2006</v>
      </c>
      <c r="G121" s="59">
        <v>184</v>
      </c>
      <c r="H121" s="89">
        <v>0.00902777777777777</v>
      </c>
      <c r="I121" s="89">
        <v>0.04269675925925926</v>
      </c>
      <c r="J121" s="89">
        <f t="shared" si="7"/>
        <v>0.033668981481481494</v>
      </c>
      <c r="K121" s="59">
        <v>11</v>
      </c>
      <c r="L121" s="59">
        <v>18</v>
      </c>
      <c r="M121" s="59"/>
      <c r="N121" s="59"/>
    </row>
    <row r="122" spans="1:14" ht="15">
      <c r="A122" s="59">
        <v>20</v>
      </c>
      <c r="B122" s="53" t="s">
        <v>245</v>
      </c>
      <c r="C122" s="53" t="s">
        <v>258</v>
      </c>
      <c r="D122" s="53" t="s">
        <v>59</v>
      </c>
      <c r="E122" s="59" t="s">
        <v>50</v>
      </c>
      <c r="F122" s="59">
        <v>2006</v>
      </c>
      <c r="G122" s="59">
        <v>16</v>
      </c>
      <c r="H122" s="89">
        <v>0.0243055555555555</v>
      </c>
      <c r="I122" s="89">
        <v>0.06782407407407408</v>
      </c>
      <c r="J122" s="89">
        <f t="shared" si="7"/>
        <v>0.04351851851851858</v>
      </c>
      <c r="K122" s="59">
        <v>11</v>
      </c>
      <c r="L122" s="59">
        <v>19</v>
      </c>
      <c r="M122" s="59"/>
      <c r="N122" s="59"/>
    </row>
    <row r="123" spans="1:14" ht="15">
      <c r="A123" s="59">
        <v>21</v>
      </c>
      <c r="B123" s="53" t="s">
        <v>245</v>
      </c>
      <c r="C123" s="53" t="s">
        <v>259</v>
      </c>
      <c r="D123" s="53" t="s">
        <v>123</v>
      </c>
      <c r="E123" s="59" t="s">
        <v>49</v>
      </c>
      <c r="F123" s="59">
        <v>2006</v>
      </c>
      <c r="G123" s="59">
        <v>71</v>
      </c>
      <c r="H123" s="89">
        <v>0.03125</v>
      </c>
      <c r="I123" s="89">
        <v>0.08570601851851851</v>
      </c>
      <c r="J123" s="89">
        <f t="shared" si="7"/>
        <v>0.054456018518518515</v>
      </c>
      <c r="K123" s="59">
        <v>11</v>
      </c>
      <c r="L123" s="59">
        <v>20</v>
      </c>
      <c r="M123" s="59"/>
      <c r="N123" s="59"/>
    </row>
    <row r="124" spans="1:14" ht="15">
      <c r="A124" s="59">
        <v>22</v>
      </c>
      <c r="B124" s="53" t="s">
        <v>245</v>
      </c>
      <c r="C124" s="53" t="s">
        <v>260</v>
      </c>
      <c r="D124" s="53" t="s">
        <v>218</v>
      </c>
      <c r="E124" s="59" t="s">
        <v>50</v>
      </c>
      <c r="F124" s="59">
        <v>2006</v>
      </c>
      <c r="G124" s="59">
        <v>96</v>
      </c>
      <c r="H124" s="89">
        <v>0.01875</v>
      </c>
      <c r="I124" s="89">
        <v>0.07622685185185185</v>
      </c>
      <c r="J124" s="89">
        <f t="shared" si="7"/>
        <v>0.05747685185185185</v>
      </c>
      <c r="K124" s="59">
        <v>11</v>
      </c>
      <c r="L124" s="59">
        <v>21</v>
      </c>
      <c r="M124" s="59"/>
      <c r="N124" s="59"/>
    </row>
    <row r="125" spans="1:14" ht="15">
      <c r="A125" s="59">
        <v>23</v>
      </c>
      <c r="B125" s="53" t="s">
        <v>245</v>
      </c>
      <c r="C125" s="53" t="s">
        <v>261</v>
      </c>
      <c r="D125" s="53" t="s">
        <v>46</v>
      </c>
      <c r="E125" s="59" t="s">
        <v>50</v>
      </c>
      <c r="F125" s="59">
        <v>2005</v>
      </c>
      <c r="G125" s="59">
        <v>12</v>
      </c>
      <c r="H125" s="89">
        <v>0.00347222222222222</v>
      </c>
      <c r="I125" s="89">
        <v>0.06506944444444444</v>
      </c>
      <c r="J125" s="89">
        <f t="shared" si="7"/>
        <v>0.06159722222222223</v>
      </c>
      <c r="K125" s="59">
        <v>11</v>
      </c>
      <c r="L125" s="59">
        <v>22</v>
      </c>
      <c r="M125" s="59"/>
      <c r="N125" s="59"/>
    </row>
    <row r="126" spans="1:14" ht="15">
      <c r="A126" s="59">
        <v>24</v>
      </c>
      <c r="B126" s="53" t="s">
        <v>245</v>
      </c>
      <c r="C126" s="53" t="s">
        <v>137</v>
      </c>
      <c r="D126" s="53" t="s">
        <v>60</v>
      </c>
      <c r="E126" s="59" t="s">
        <v>49</v>
      </c>
      <c r="F126" s="59">
        <v>2005</v>
      </c>
      <c r="G126" s="59">
        <v>84</v>
      </c>
      <c r="H126" s="89">
        <v>0.0006944444444444445</v>
      </c>
      <c r="I126" s="89">
        <v>0.0410300925925926</v>
      </c>
      <c r="J126" s="89">
        <f t="shared" si="7"/>
        <v>0.040335648148148155</v>
      </c>
      <c r="K126" s="59">
        <v>10</v>
      </c>
      <c r="L126" s="59">
        <v>23</v>
      </c>
      <c r="M126" s="59"/>
      <c r="N126" s="59"/>
    </row>
    <row r="127" spans="1:14" ht="15.75">
      <c r="A127" s="88"/>
      <c r="C127" s="214" t="s">
        <v>390</v>
      </c>
      <c r="D127" s="68"/>
      <c r="E127" s="88"/>
      <c r="F127" s="88"/>
      <c r="G127" s="88"/>
      <c r="H127" s="91"/>
      <c r="I127" s="91"/>
      <c r="J127" s="91"/>
      <c r="K127" s="88"/>
      <c r="L127" s="88"/>
      <c r="M127" s="88"/>
      <c r="N127" s="88"/>
    </row>
    <row r="128" spans="1:14" ht="15.75">
      <c r="A128" s="88"/>
      <c r="B128" s="68"/>
      <c r="C128" s="253">
        <v>1</v>
      </c>
      <c r="D128" s="215">
        <v>1.15</v>
      </c>
      <c r="E128" s="252">
        <f>D128*$J$103</f>
        <v>0.016970486111111124</v>
      </c>
      <c r="F128" s="88"/>
      <c r="G128" s="88"/>
      <c r="H128" s="91"/>
      <c r="I128" s="91"/>
      <c r="J128" s="91"/>
      <c r="K128" s="88"/>
      <c r="L128" s="88"/>
      <c r="M128" s="88"/>
      <c r="N128" s="88"/>
    </row>
    <row r="129" spans="1:14" ht="15.75">
      <c r="A129" s="88"/>
      <c r="B129" s="68"/>
      <c r="C129" s="214">
        <v>2</v>
      </c>
      <c r="D129" s="215">
        <v>1.3</v>
      </c>
      <c r="E129" s="252">
        <f>D129*$J$103</f>
        <v>0.019184027777777796</v>
      </c>
      <c r="F129" s="88"/>
      <c r="G129" s="88"/>
      <c r="H129" s="91"/>
      <c r="I129" s="91"/>
      <c r="J129" s="91"/>
      <c r="K129" s="88"/>
      <c r="L129" s="88"/>
      <c r="M129" s="88"/>
      <c r="N129" s="88"/>
    </row>
    <row r="130" spans="1:14" ht="15.75">
      <c r="A130" s="88"/>
      <c r="B130" s="68"/>
      <c r="C130" s="214">
        <v>3</v>
      </c>
      <c r="D130" s="215">
        <v>1.48</v>
      </c>
      <c r="E130" s="252">
        <f>D130*$J$103</f>
        <v>0.0218402777777778</v>
      </c>
      <c r="F130" s="88"/>
      <c r="G130" s="88"/>
      <c r="H130" s="91"/>
      <c r="I130" s="91"/>
      <c r="J130" s="91"/>
      <c r="K130" s="88"/>
      <c r="L130" s="88"/>
      <c r="M130" s="88"/>
      <c r="N130" s="88"/>
    </row>
    <row r="131" spans="1:14" ht="15.75">
      <c r="A131" s="88"/>
      <c r="B131" s="68"/>
      <c r="C131" s="216" t="s">
        <v>51</v>
      </c>
      <c r="D131" s="215">
        <v>1.8</v>
      </c>
      <c r="E131" s="252">
        <f>D131*$J$103</f>
        <v>0.026562500000000024</v>
      </c>
      <c r="F131" s="88"/>
      <c r="G131" s="88"/>
      <c r="H131" s="91"/>
      <c r="I131" s="91"/>
      <c r="J131" s="91"/>
      <c r="K131" s="88"/>
      <c r="L131" s="88"/>
      <c r="M131" s="88"/>
      <c r="N131" s="88"/>
    </row>
    <row r="132" spans="1:14" ht="15.75">
      <c r="A132" s="88"/>
      <c r="B132" s="68"/>
      <c r="C132" s="216" t="s">
        <v>48</v>
      </c>
      <c r="D132" s="215">
        <v>2.1</v>
      </c>
      <c r="E132" s="252">
        <f>D132*$J$103</f>
        <v>0.030989583333333362</v>
      </c>
      <c r="F132" s="88"/>
      <c r="G132" s="88"/>
      <c r="H132" s="91"/>
      <c r="I132" s="91"/>
      <c r="J132" s="91"/>
      <c r="K132" s="88"/>
      <c r="L132" s="88"/>
      <c r="M132" s="88"/>
      <c r="N132" s="88"/>
    </row>
    <row r="133" spans="1:12" ht="21.75" customHeight="1">
      <c r="A133" s="88"/>
      <c r="B133" s="54"/>
      <c r="C133" s="198" t="s">
        <v>262</v>
      </c>
      <c r="D133" s="68"/>
      <c r="E133" s="88"/>
      <c r="F133" s="88"/>
      <c r="G133" s="88"/>
      <c r="H133" s="91"/>
      <c r="I133" s="91"/>
      <c r="J133" s="91"/>
      <c r="K133" s="88"/>
      <c r="L133" s="84"/>
    </row>
    <row r="134" spans="1:14" ht="15">
      <c r="A134" s="59">
        <v>1</v>
      </c>
      <c r="B134" s="53" t="s">
        <v>262</v>
      </c>
      <c r="C134" s="53" t="s">
        <v>263</v>
      </c>
      <c r="D134" s="53" t="s">
        <v>264</v>
      </c>
      <c r="E134" s="59">
        <v>1</v>
      </c>
      <c r="F134" s="59">
        <v>2003</v>
      </c>
      <c r="G134" s="59">
        <v>144</v>
      </c>
      <c r="H134" s="89">
        <v>0.0166666666666667</v>
      </c>
      <c r="I134" s="89">
        <v>0.03761574074074074</v>
      </c>
      <c r="J134" s="89">
        <f aca="true" t="shared" si="9" ref="J134:J154">I134-H134</f>
        <v>0.02094907407407404</v>
      </c>
      <c r="K134" s="59">
        <v>15</v>
      </c>
      <c r="L134" s="59">
        <v>1</v>
      </c>
      <c r="M134" s="217">
        <v>1</v>
      </c>
      <c r="N134" s="59">
        <v>2</v>
      </c>
    </row>
    <row r="135" spans="1:14" ht="15">
      <c r="A135" s="59">
        <v>2</v>
      </c>
      <c r="B135" s="53" t="s">
        <v>262</v>
      </c>
      <c r="C135" s="53" t="s">
        <v>265</v>
      </c>
      <c r="D135" s="53" t="s">
        <v>198</v>
      </c>
      <c r="E135" s="59" t="s">
        <v>49</v>
      </c>
      <c r="F135" s="59">
        <v>2003</v>
      </c>
      <c r="G135" s="59">
        <v>56</v>
      </c>
      <c r="H135" s="89">
        <v>0.0152777777777778</v>
      </c>
      <c r="I135" s="89">
        <v>0.037592592592592594</v>
      </c>
      <c r="J135" s="89">
        <f t="shared" si="9"/>
        <v>0.022314814814814794</v>
      </c>
      <c r="K135" s="59">
        <v>15</v>
      </c>
      <c r="L135" s="59">
        <v>2</v>
      </c>
      <c r="M135" s="250">
        <f>J135*$M$134/$J$134</f>
        <v>1.0651933701657466</v>
      </c>
      <c r="N135" s="59">
        <v>2</v>
      </c>
    </row>
    <row r="136" spans="1:14" ht="15">
      <c r="A136" s="59">
        <v>3</v>
      </c>
      <c r="B136" s="53" t="s">
        <v>262</v>
      </c>
      <c r="C136" s="53" t="s">
        <v>21</v>
      </c>
      <c r="D136" s="53" t="s">
        <v>130</v>
      </c>
      <c r="E136" s="59" t="s">
        <v>48</v>
      </c>
      <c r="F136" s="59">
        <v>2003</v>
      </c>
      <c r="G136" s="59">
        <v>83</v>
      </c>
      <c r="H136" s="89">
        <v>0.0208333333333333</v>
      </c>
      <c r="I136" s="89">
        <v>0.047731481481481486</v>
      </c>
      <c r="J136" s="89">
        <f t="shared" si="9"/>
        <v>0.026898148148148185</v>
      </c>
      <c r="K136" s="59">
        <v>15</v>
      </c>
      <c r="L136" s="59">
        <v>3</v>
      </c>
      <c r="M136" s="250">
        <f>J136*$M$134/$J$134</f>
        <v>1.28397790055249</v>
      </c>
      <c r="N136" s="59" t="s">
        <v>174</v>
      </c>
    </row>
    <row r="137" spans="1:14" ht="15">
      <c r="A137" s="59">
        <v>4</v>
      </c>
      <c r="B137" s="53" t="s">
        <v>262</v>
      </c>
      <c r="C137" s="53" t="s">
        <v>9</v>
      </c>
      <c r="D137" s="53" t="s">
        <v>123</v>
      </c>
      <c r="E137" s="59">
        <v>2</v>
      </c>
      <c r="F137" s="59">
        <v>2003</v>
      </c>
      <c r="G137" s="59">
        <v>65</v>
      </c>
      <c r="H137" s="89">
        <v>0.0180555555555556</v>
      </c>
      <c r="I137" s="89">
        <v>0.04548611111111111</v>
      </c>
      <c r="J137" s="89">
        <f t="shared" si="9"/>
        <v>0.02743055555555551</v>
      </c>
      <c r="K137" s="59">
        <v>15</v>
      </c>
      <c r="L137" s="59">
        <v>4</v>
      </c>
      <c r="M137" s="250"/>
      <c r="N137" s="59"/>
    </row>
    <row r="138" spans="1:14" ht="15">
      <c r="A138" s="59">
        <v>5</v>
      </c>
      <c r="B138" s="53" t="s">
        <v>262</v>
      </c>
      <c r="C138" s="53" t="s">
        <v>152</v>
      </c>
      <c r="D138" s="53" t="s">
        <v>92</v>
      </c>
      <c r="E138" s="59" t="s">
        <v>49</v>
      </c>
      <c r="F138" s="59">
        <v>2003</v>
      </c>
      <c r="G138" s="59">
        <v>26</v>
      </c>
      <c r="H138" s="89">
        <v>0.00277777777777778</v>
      </c>
      <c r="I138" s="89">
        <v>0.03692129629629629</v>
      </c>
      <c r="J138" s="89">
        <f t="shared" si="9"/>
        <v>0.03414351851851851</v>
      </c>
      <c r="K138" s="59">
        <v>15</v>
      </c>
      <c r="L138" s="59">
        <v>5</v>
      </c>
      <c r="M138" s="250"/>
      <c r="N138" s="59"/>
    </row>
    <row r="139" spans="1:14" ht="15">
      <c r="A139" s="59">
        <v>6</v>
      </c>
      <c r="B139" s="53" t="s">
        <v>262</v>
      </c>
      <c r="C139" s="92" t="s">
        <v>148</v>
      </c>
      <c r="D139" s="92" t="s">
        <v>131</v>
      </c>
      <c r="E139" s="61">
        <v>3</v>
      </c>
      <c r="F139" s="61">
        <v>2004</v>
      </c>
      <c r="G139" s="61">
        <v>55</v>
      </c>
      <c r="H139" s="93">
        <v>0.00833333333333333</v>
      </c>
      <c r="I139" s="93">
        <v>0.04305555555555556</v>
      </c>
      <c r="J139" s="93">
        <f t="shared" si="9"/>
        <v>0.03472222222222223</v>
      </c>
      <c r="K139" s="61">
        <v>15</v>
      </c>
      <c r="L139" s="59">
        <v>6</v>
      </c>
      <c r="M139" s="250"/>
      <c r="N139" s="59"/>
    </row>
    <row r="140" spans="1:14" ht="15">
      <c r="A140" s="59">
        <v>7</v>
      </c>
      <c r="B140" s="53" t="s">
        <v>262</v>
      </c>
      <c r="C140" s="53" t="s">
        <v>11</v>
      </c>
      <c r="D140" s="53" t="s">
        <v>130</v>
      </c>
      <c r="E140" s="59" t="s">
        <v>51</v>
      </c>
      <c r="F140" s="59">
        <v>2003</v>
      </c>
      <c r="G140" s="59">
        <v>76</v>
      </c>
      <c r="H140" s="89">
        <v>0.0277777777777778</v>
      </c>
      <c r="I140" s="89">
        <v>0.06372685185185185</v>
      </c>
      <c r="J140" s="89">
        <f t="shared" si="9"/>
        <v>0.03594907407407405</v>
      </c>
      <c r="K140" s="59">
        <v>15</v>
      </c>
      <c r="L140" s="59">
        <v>7</v>
      </c>
      <c r="M140" s="250"/>
      <c r="N140" s="59"/>
    </row>
    <row r="141" spans="1:14" ht="15">
      <c r="A141" s="59">
        <v>8</v>
      </c>
      <c r="B141" s="53" t="s">
        <v>262</v>
      </c>
      <c r="C141" s="53" t="s">
        <v>12</v>
      </c>
      <c r="D141" s="53" t="s">
        <v>130</v>
      </c>
      <c r="E141" s="59" t="s">
        <v>51</v>
      </c>
      <c r="F141" s="59">
        <v>2003</v>
      </c>
      <c r="G141" s="59">
        <v>82</v>
      </c>
      <c r="H141" s="89">
        <v>0.025</v>
      </c>
      <c r="I141" s="89">
        <v>0.06109953703703704</v>
      </c>
      <c r="J141" s="89">
        <f t="shared" si="9"/>
        <v>0.03609953703703704</v>
      </c>
      <c r="K141" s="59">
        <v>15</v>
      </c>
      <c r="L141" s="59">
        <v>8</v>
      </c>
      <c r="M141" s="250"/>
      <c r="N141" s="59"/>
    </row>
    <row r="142" spans="1:14" ht="15">
      <c r="A142" s="59">
        <v>9</v>
      </c>
      <c r="B142" s="53" t="s">
        <v>262</v>
      </c>
      <c r="C142" s="53" t="s">
        <v>266</v>
      </c>
      <c r="D142" s="53" t="s">
        <v>123</v>
      </c>
      <c r="E142" s="59" t="s">
        <v>50</v>
      </c>
      <c r="F142" s="59">
        <v>2004</v>
      </c>
      <c r="G142" s="59">
        <v>68</v>
      </c>
      <c r="H142" s="89">
        <v>0.00555555555555556</v>
      </c>
      <c r="I142" s="89">
        <v>0.04626157407407407</v>
      </c>
      <c r="J142" s="89">
        <f t="shared" si="9"/>
        <v>0.040706018518518516</v>
      </c>
      <c r="K142" s="59">
        <v>15</v>
      </c>
      <c r="L142" s="59">
        <v>9</v>
      </c>
      <c r="M142" s="250"/>
      <c r="N142" s="59"/>
    </row>
    <row r="143" spans="1:14" ht="15">
      <c r="A143" s="59">
        <v>10</v>
      </c>
      <c r="B143" s="53" t="s">
        <v>262</v>
      </c>
      <c r="C143" s="53" t="s">
        <v>267</v>
      </c>
      <c r="D143" s="53" t="s">
        <v>130</v>
      </c>
      <c r="E143" s="59" t="s">
        <v>50</v>
      </c>
      <c r="F143" s="59">
        <v>2003</v>
      </c>
      <c r="G143" s="59">
        <v>0</v>
      </c>
      <c r="H143" s="89">
        <v>0.0263888888888889</v>
      </c>
      <c r="I143" s="89">
        <v>0.0678587962962963</v>
      </c>
      <c r="J143" s="89">
        <f t="shared" si="9"/>
        <v>0.04146990740740741</v>
      </c>
      <c r="K143" s="59">
        <v>15</v>
      </c>
      <c r="L143" s="59">
        <v>10</v>
      </c>
      <c r="M143" s="250"/>
      <c r="N143" s="59"/>
    </row>
    <row r="144" spans="1:14" ht="15">
      <c r="A144" s="59">
        <v>11</v>
      </c>
      <c r="B144" s="53" t="s">
        <v>262</v>
      </c>
      <c r="C144" s="53" t="s">
        <v>15</v>
      </c>
      <c r="D144" s="53" t="s">
        <v>130</v>
      </c>
      <c r="E144" s="59" t="s">
        <v>48</v>
      </c>
      <c r="F144" s="59">
        <v>2003</v>
      </c>
      <c r="G144" s="59">
        <v>80</v>
      </c>
      <c r="H144" s="89">
        <v>0.0138888888888889</v>
      </c>
      <c r="I144" s="89">
        <v>0.05758101851851852</v>
      </c>
      <c r="J144" s="89">
        <f t="shared" si="9"/>
        <v>0.043692129629629615</v>
      </c>
      <c r="K144" s="59">
        <v>15</v>
      </c>
      <c r="L144" s="59">
        <v>11</v>
      </c>
      <c r="M144" s="250"/>
      <c r="N144" s="59"/>
    </row>
    <row r="145" spans="1:14" ht="15">
      <c r="A145" s="59">
        <v>12</v>
      </c>
      <c r="B145" s="53" t="s">
        <v>262</v>
      </c>
      <c r="C145" s="53" t="s">
        <v>20</v>
      </c>
      <c r="D145" s="53" t="s">
        <v>60</v>
      </c>
      <c r="E145" s="59" t="s">
        <v>50</v>
      </c>
      <c r="F145" s="59">
        <v>2004</v>
      </c>
      <c r="G145" s="59">
        <v>79</v>
      </c>
      <c r="H145" s="89">
        <v>0.0222222222222222</v>
      </c>
      <c r="I145" s="89">
        <v>0.0678125</v>
      </c>
      <c r="J145" s="89">
        <f t="shared" si="9"/>
        <v>0.0455902777777778</v>
      </c>
      <c r="K145" s="59">
        <v>15</v>
      </c>
      <c r="L145" s="59">
        <v>12</v>
      </c>
      <c r="M145" s="250"/>
      <c r="N145" s="59"/>
    </row>
    <row r="146" spans="1:14" ht="15">
      <c r="A146" s="59">
        <v>13</v>
      </c>
      <c r="B146" s="53" t="s">
        <v>262</v>
      </c>
      <c r="C146" s="53" t="s">
        <v>14</v>
      </c>
      <c r="D146" s="53" t="s">
        <v>60</v>
      </c>
      <c r="E146" s="59" t="s">
        <v>50</v>
      </c>
      <c r="F146" s="59">
        <v>2004</v>
      </c>
      <c r="G146" s="59">
        <v>61</v>
      </c>
      <c r="H146" s="89">
        <v>0.00972222222222222</v>
      </c>
      <c r="I146" s="89">
        <v>0.05552083333333333</v>
      </c>
      <c r="J146" s="89">
        <f t="shared" si="9"/>
        <v>0.04579861111111111</v>
      </c>
      <c r="K146" s="59">
        <v>15</v>
      </c>
      <c r="L146" s="59">
        <v>13</v>
      </c>
      <c r="M146" s="250"/>
      <c r="N146" s="59"/>
    </row>
    <row r="147" spans="1:14" ht="15">
      <c r="A147" s="59">
        <v>14</v>
      </c>
      <c r="B147" s="53" t="s">
        <v>262</v>
      </c>
      <c r="C147" s="53" t="s">
        <v>268</v>
      </c>
      <c r="D147" s="53" t="s">
        <v>25</v>
      </c>
      <c r="E147" s="59" t="s">
        <v>49</v>
      </c>
      <c r="F147" s="59">
        <v>2004</v>
      </c>
      <c r="G147" s="59">
        <v>146</v>
      </c>
      <c r="H147" s="89">
        <v>0</v>
      </c>
      <c r="I147" s="89">
        <v>0.04762731481481481</v>
      </c>
      <c r="J147" s="89">
        <f t="shared" si="9"/>
        <v>0.04762731481481481</v>
      </c>
      <c r="K147" s="61">
        <v>16</v>
      </c>
      <c r="L147" s="59">
        <v>14</v>
      </c>
      <c r="M147" s="250"/>
      <c r="N147" s="59"/>
    </row>
    <row r="148" spans="1:14" ht="15">
      <c r="A148" s="59">
        <v>15</v>
      </c>
      <c r="B148" s="53" t="s">
        <v>262</v>
      </c>
      <c r="C148" s="53" t="s">
        <v>13</v>
      </c>
      <c r="D148" s="53" t="s">
        <v>56</v>
      </c>
      <c r="E148" s="59" t="s">
        <v>49</v>
      </c>
      <c r="F148" s="59">
        <v>2003</v>
      </c>
      <c r="G148" s="59">
        <v>58</v>
      </c>
      <c r="H148" s="89">
        <v>0.0125</v>
      </c>
      <c r="I148" s="89">
        <v>0.06060185185185185</v>
      </c>
      <c r="J148" s="89">
        <f t="shared" si="9"/>
        <v>0.048101851851851854</v>
      </c>
      <c r="K148" s="59">
        <v>15</v>
      </c>
      <c r="L148" s="59">
        <v>15</v>
      </c>
      <c r="M148" s="250"/>
      <c r="N148" s="59"/>
    </row>
    <row r="149" spans="1:14" ht="15">
      <c r="A149" s="59">
        <v>16</v>
      </c>
      <c r="B149" s="53" t="s">
        <v>262</v>
      </c>
      <c r="C149" s="53" t="s">
        <v>18</v>
      </c>
      <c r="D149" s="53" t="s">
        <v>17</v>
      </c>
      <c r="E149" s="59" t="s">
        <v>50</v>
      </c>
      <c r="F149" s="59">
        <v>2003</v>
      </c>
      <c r="G149" s="59">
        <v>39</v>
      </c>
      <c r="H149" s="89">
        <v>0.0236111111111111</v>
      </c>
      <c r="I149" s="89">
        <v>0.07417824074074074</v>
      </c>
      <c r="J149" s="89">
        <f t="shared" si="9"/>
        <v>0.05056712962962964</v>
      </c>
      <c r="K149" s="59">
        <v>15</v>
      </c>
      <c r="L149" s="59">
        <v>16</v>
      </c>
      <c r="M149" s="250"/>
      <c r="N149" s="59"/>
    </row>
    <row r="150" spans="1:14" ht="15">
      <c r="A150" s="59">
        <v>17</v>
      </c>
      <c r="B150" s="53" t="s">
        <v>262</v>
      </c>
      <c r="C150" s="53" t="s">
        <v>19</v>
      </c>
      <c r="D150" s="53" t="s">
        <v>130</v>
      </c>
      <c r="E150" s="59" t="s">
        <v>51</v>
      </c>
      <c r="F150" s="59">
        <v>2003</v>
      </c>
      <c r="G150" s="59">
        <v>86</v>
      </c>
      <c r="H150" s="89">
        <v>0.00694444444444444</v>
      </c>
      <c r="I150" s="89">
        <v>0.05962962962962962</v>
      </c>
      <c r="J150" s="89">
        <f t="shared" si="9"/>
        <v>0.05268518518518518</v>
      </c>
      <c r="K150" s="59">
        <v>15</v>
      </c>
      <c r="L150" s="59">
        <v>17</v>
      </c>
      <c r="M150" s="59"/>
      <c r="N150" s="59"/>
    </row>
    <row r="151" spans="1:14" ht="15">
      <c r="A151" s="59">
        <v>18</v>
      </c>
      <c r="B151" s="53" t="s">
        <v>262</v>
      </c>
      <c r="C151" s="53" t="s">
        <v>153</v>
      </c>
      <c r="D151" s="53" t="s">
        <v>92</v>
      </c>
      <c r="E151" s="59" t="s">
        <v>49</v>
      </c>
      <c r="F151" s="59">
        <v>2003</v>
      </c>
      <c r="G151" s="59">
        <v>32</v>
      </c>
      <c r="H151" s="89">
        <v>0.0194444444444444</v>
      </c>
      <c r="I151" s="89">
        <v>0.07256944444444445</v>
      </c>
      <c r="J151" s="89">
        <f t="shared" si="9"/>
        <v>0.05312500000000005</v>
      </c>
      <c r="K151" s="59">
        <v>15</v>
      </c>
      <c r="L151" s="59">
        <v>18</v>
      </c>
      <c r="M151" s="59"/>
      <c r="N151" s="59"/>
    </row>
    <row r="152" spans="1:14" ht="15">
      <c r="A152" s="59">
        <v>19</v>
      </c>
      <c r="B152" s="53" t="s">
        <v>262</v>
      </c>
      <c r="C152" s="53" t="s">
        <v>269</v>
      </c>
      <c r="D152" s="53" t="s">
        <v>46</v>
      </c>
      <c r="E152" s="59" t="s">
        <v>50</v>
      </c>
      <c r="F152" s="59">
        <v>2004</v>
      </c>
      <c r="G152" s="59">
        <v>14</v>
      </c>
      <c r="H152" s="89">
        <v>0.00416666666666667</v>
      </c>
      <c r="I152" s="89">
        <v>0.062141203703703705</v>
      </c>
      <c r="J152" s="89">
        <f t="shared" si="9"/>
        <v>0.05797453703703703</v>
      </c>
      <c r="K152" s="59">
        <v>15</v>
      </c>
      <c r="L152" s="59">
        <v>19</v>
      </c>
      <c r="M152" s="59"/>
      <c r="N152" s="59"/>
    </row>
    <row r="153" spans="1:14" ht="15">
      <c r="A153" s="59">
        <v>20</v>
      </c>
      <c r="B153" s="53" t="s">
        <v>262</v>
      </c>
      <c r="C153" s="53" t="s">
        <v>16</v>
      </c>
      <c r="D153" s="53" t="s">
        <v>17</v>
      </c>
      <c r="E153" s="59" t="s">
        <v>50</v>
      </c>
      <c r="F153" s="59">
        <v>2003</v>
      </c>
      <c r="G153" s="59">
        <v>44</v>
      </c>
      <c r="H153" s="89">
        <v>0.001388888888888889</v>
      </c>
      <c r="I153" s="89">
        <v>0.061064814814814815</v>
      </c>
      <c r="J153" s="89">
        <f t="shared" si="9"/>
        <v>0.059675925925925924</v>
      </c>
      <c r="K153" s="59">
        <v>15</v>
      </c>
      <c r="L153" s="59">
        <v>20</v>
      </c>
      <c r="M153" s="59"/>
      <c r="N153" s="59"/>
    </row>
    <row r="154" spans="1:14" ht="15">
      <c r="A154" s="59">
        <v>21</v>
      </c>
      <c r="B154" s="53" t="s">
        <v>262</v>
      </c>
      <c r="C154" s="53" t="s">
        <v>270</v>
      </c>
      <c r="D154" s="53" t="s">
        <v>92</v>
      </c>
      <c r="E154" s="59" t="s">
        <v>49</v>
      </c>
      <c r="F154" s="59">
        <v>2003</v>
      </c>
      <c r="G154" s="59">
        <v>28</v>
      </c>
      <c r="H154" s="89">
        <v>0.0111111111111111</v>
      </c>
      <c r="I154" s="89">
        <v>0.07577546296296296</v>
      </c>
      <c r="J154" s="89">
        <f t="shared" si="9"/>
        <v>0.06466435185185186</v>
      </c>
      <c r="K154" s="59">
        <v>13</v>
      </c>
      <c r="L154" s="59">
        <v>21</v>
      </c>
      <c r="M154" s="59"/>
      <c r="N154" s="59"/>
    </row>
    <row r="155" spans="1:14" ht="15.75">
      <c r="A155" s="88"/>
      <c r="C155" s="214" t="s">
        <v>446</v>
      </c>
      <c r="D155" s="68"/>
      <c r="E155" s="88"/>
      <c r="F155" s="88"/>
      <c r="G155" s="88"/>
      <c r="H155" s="91"/>
      <c r="I155" s="91"/>
      <c r="J155" s="91"/>
      <c r="K155" s="88"/>
      <c r="L155" s="88"/>
      <c r="M155" s="88"/>
      <c r="N155" s="88"/>
    </row>
    <row r="156" spans="1:14" ht="15.75">
      <c r="A156" s="88"/>
      <c r="B156" s="68"/>
      <c r="C156" s="214">
        <v>2</v>
      </c>
      <c r="D156" s="215">
        <v>1.09</v>
      </c>
      <c r="E156" s="252">
        <f>D156*$J$134</f>
        <v>0.022834490740740704</v>
      </c>
      <c r="F156" s="88"/>
      <c r="G156" s="88"/>
      <c r="H156" s="91"/>
      <c r="I156" s="91"/>
      <c r="J156" s="91"/>
      <c r="K156" s="88"/>
      <c r="L156" s="88"/>
      <c r="M156" s="88"/>
      <c r="N156" s="88"/>
    </row>
    <row r="157" spans="1:14" ht="15.75">
      <c r="A157" s="88"/>
      <c r="B157" s="68"/>
      <c r="C157" s="214">
        <v>3</v>
      </c>
      <c r="D157" s="215">
        <v>1.27</v>
      </c>
      <c r="E157" s="252">
        <f>D157*$J$134</f>
        <v>0.02660532407407403</v>
      </c>
      <c r="F157" s="88"/>
      <c r="G157" s="88"/>
      <c r="H157" s="91"/>
      <c r="I157" s="91"/>
      <c r="J157" s="91"/>
      <c r="K157" s="88"/>
      <c r="L157" s="88"/>
      <c r="M157" s="88"/>
      <c r="N157" s="88"/>
    </row>
    <row r="158" spans="1:14" ht="15.75" hidden="1">
      <c r="A158" s="88"/>
      <c r="B158" s="68"/>
      <c r="C158" s="216" t="s">
        <v>51</v>
      </c>
      <c r="D158" s="215">
        <v>1.52</v>
      </c>
      <c r="E158" s="252">
        <f>D158*$J$134</f>
        <v>0.03184259259259254</v>
      </c>
      <c r="F158" s="88"/>
      <c r="G158" s="88"/>
      <c r="H158" s="91"/>
      <c r="I158" s="91"/>
      <c r="J158" s="91"/>
      <c r="K158" s="88"/>
      <c r="L158" s="88"/>
      <c r="M158" s="88"/>
      <c r="N158" s="88"/>
    </row>
    <row r="159" spans="1:14" ht="15.75" hidden="1">
      <c r="A159" s="88"/>
      <c r="B159" s="68"/>
      <c r="C159" s="216" t="s">
        <v>48</v>
      </c>
      <c r="D159" s="215">
        <v>1.75</v>
      </c>
      <c r="E159" s="252">
        <f>D159*$J$134</f>
        <v>0.03666087962962957</v>
      </c>
      <c r="F159" s="88"/>
      <c r="G159" s="88"/>
      <c r="H159" s="91"/>
      <c r="I159" s="91"/>
      <c r="J159" s="91"/>
      <c r="K159" s="88"/>
      <c r="L159" s="88"/>
      <c r="M159" s="88"/>
      <c r="N159" s="88"/>
    </row>
    <row r="160" spans="1:12" ht="22.5" customHeight="1">
      <c r="A160" s="88"/>
      <c r="B160" s="54"/>
      <c r="C160" s="198" t="s">
        <v>271</v>
      </c>
      <c r="D160" s="68"/>
      <c r="E160" s="88"/>
      <c r="F160" s="88"/>
      <c r="G160" s="88"/>
      <c r="H160" s="91"/>
      <c r="I160" s="91"/>
      <c r="J160" s="91"/>
      <c r="K160" s="88"/>
      <c r="L160" s="84"/>
    </row>
    <row r="161" spans="1:14" ht="15">
      <c r="A161" s="59">
        <v>1</v>
      </c>
      <c r="B161" s="53" t="s">
        <v>271</v>
      </c>
      <c r="C161" s="53" t="s">
        <v>272</v>
      </c>
      <c r="D161" s="53" t="s">
        <v>220</v>
      </c>
      <c r="E161" s="59">
        <v>2</v>
      </c>
      <c r="F161" s="59">
        <v>2002</v>
      </c>
      <c r="G161" s="59">
        <v>50</v>
      </c>
      <c r="H161" s="89">
        <v>0.0020833333333333333</v>
      </c>
      <c r="I161" s="89">
        <v>0.03418981481481482</v>
      </c>
      <c r="J161" s="89">
        <f aca="true" t="shared" si="10" ref="J161:J178">I161-H161</f>
        <v>0.032106481481481486</v>
      </c>
      <c r="K161" s="59">
        <v>18</v>
      </c>
      <c r="L161" s="59">
        <v>1</v>
      </c>
      <c r="M161" s="217">
        <v>1</v>
      </c>
      <c r="N161" s="59">
        <v>2</v>
      </c>
    </row>
    <row r="162" spans="1:14" ht="15">
      <c r="A162" s="59">
        <v>2</v>
      </c>
      <c r="B162" s="53" t="s">
        <v>271</v>
      </c>
      <c r="C162" s="53" t="s">
        <v>37</v>
      </c>
      <c r="D162" s="53" t="s">
        <v>56</v>
      </c>
      <c r="E162" s="59" t="s">
        <v>49</v>
      </c>
      <c r="F162" s="59">
        <v>2002</v>
      </c>
      <c r="G162" s="59">
        <v>60</v>
      </c>
      <c r="H162" s="89">
        <v>0.0104166666666667</v>
      </c>
      <c r="I162" s="89">
        <v>0.04545138888888889</v>
      </c>
      <c r="J162" s="89">
        <f t="shared" si="10"/>
        <v>0.03503472222222219</v>
      </c>
      <c r="K162" s="59">
        <v>18</v>
      </c>
      <c r="L162" s="59">
        <v>2</v>
      </c>
      <c r="M162" s="250">
        <f>J162*$M$161/$J$161</f>
        <v>1.0912040374909866</v>
      </c>
      <c r="N162" s="59">
        <v>2</v>
      </c>
    </row>
    <row r="163" spans="1:14" ht="15">
      <c r="A163" s="59">
        <v>3</v>
      </c>
      <c r="B163" s="53" t="s">
        <v>271</v>
      </c>
      <c r="C163" s="53" t="s">
        <v>38</v>
      </c>
      <c r="D163" s="53" t="s">
        <v>25</v>
      </c>
      <c r="E163" s="59">
        <v>2</v>
      </c>
      <c r="F163" s="59">
        <v>2001</v>
      </c>
      <c r="G163" s="59">
        <v>161</v>
      </c>
      <c r="H163" s="89">
        <v>0.0118055555555555</v>
      </c>
      <c r="I163" s="89">
        <v>0.04763888888888889</v>
      </c>
      <c r="J163" s="89">
        <f t="shared" si="10"/>
        <v>0.03583333333333339</v>
      </c>
      <c r="K163" s="59">
        <v>18</v>
      </c>
      <c r="L163" s="59">
        <v>3</v>
      </c>
      <c r="M163" s="250">
        <f aca="true" t="shared" si="11" ref="M163:M169">J163*$M$161/$J$161</f>
        <v>1.1160778658976225</v>
      </c>
      <c r="N163" s="59">
        <v>2</v>
      </c>
    </row>
    <row r="164" spans="1:14" ht="15">
      <c r="A164" s="59">
        <v>4</v>
      </c>
      <c r="B164" s="53" t="s">
        <v>271</v>
      </c>
      <c r="C164" s="53" t="s">
        <v>273</v>
      </c>
      <c r="D164" s="53" t="s">
        <v>59</v>
      </c>
      <c r="E164" s="59" t="s">
        <v>48</v>
      </c>
      <c r="F164" s="59">
        <v>2002</v>
      </c>
      <c r="G164" s="59">
        <v>21</v>
      </c>
      <c r="H164" s="89">
        <v>0.00902777777777777</v>
      </c>
      <c r="I164" s="89">
        <v>0.04491898148148148</v>
      </c>
      <c r="J164" s="89">
        <f t="shared" si="10"/>
        <v>0.03589120370370372</v>
      </c>
      <c r="K164" s="59">
        <v>18</v>
      </c>
      <c r="L164" s="59">
        <v>4</v>
      </c>
      <c r="M164" s="250">
        <f t="shared" si="11"/>
        <v>1.117880317231435</v>
      </c>
      <c r="N164" s="59">
        <v>2</v>
      </c>
    </row>
    <row r="165" spans="1:14" ht="15">
      <c r="A165" s="59">
        <v>5</v>
      </c>
      <c r="B165" s="53" t="s">
        <v>271</v>
      </c>
      <c r="C165" s="53" t="s">
        <v>34</v>
      </c>
      <c r="D165" s="53" t="s">
        <v>123</v>
      </c>
      <c r="E165" s="59">
        <v>2</v>
      </c>
      <c r="F165" s="59">
        <v>2002</v>
      </c>
      <c r="G165" s="59">
        <v>67</v>
      </c>
      <c r="H165" s="89">
        <v>0.00486111111111111</v>
      </c>
      <c r="I165" s="89">
        <v>0.04259259259259259</v>
      </c>
      <c r="J165" s="89">
        <f t="shared" si="10"/>
        <v>0.037731481481481484</v>
      </c>
      <c r="K165" s="59">
        <v>18</v>
      </c>
      <c r="L165" s="59">
        <v>5</v>
      </c>
      <c r="M165" s="250">
        <f t="shared" si="11"/>
        <v>1.1751982696467194</v>
      </c>
      <c r="N165" s="59">
        <v>3</v>
      </c>
    </row>
    <row r="166" spans="1:14" ht="15">
      <c r="A166" s="59">
        <v>6</v>
      </c>
      <c r="B166" s="53" t="s">
        <v>271</v>
      </c>
      <c r="C166" s="53" t="s">
        <v>274</v>
      </c>
      <c r="D166" s="53" t="s">
        <v>231</v>
      </c>
      <c r="E166" s="59" t="s">
        <v>49</v>
      </c>
      <c r="F166" s="59">
        <v>2001</v>
      </c>
      <c r="G166" s="59">
        <v>89</v>
      </c>
      <c r="H166" s="89">
        <v>0.00763888888888888</v>
      </c>
      <c r="I166" s="89">
        <v>0.045428240740740734</v>
      </c>
      <c r="J166" s="89">
        <f t="shared" si="10"/>
        <v>0.03778935185185185</v>
      </c>
      <c r="K166" s="59">
        <v>18</v>
      </c>
      <c r="L166" s="59">
        <v>6</v>
      </c>
      <c r="M166" s="250">
        <f t="shared" si="11"/>
        <v>1.1770007209805333</v>
      </c>
      <c r="N166" s="59">
        <v>3</v>
      </c>
    </row>
    <row r="167" spans="1:14" ht="15">
      <c r="A167" s="59">
        <v>7</v>
      </c>
      <c r="B167" s="53" t="s">
        <v>271</v>
      </c>
      <c r="C167" s="53" t="s">
        <v>35</v>
      </c>
      <c r="D167" s="53" t="s">
        <v>23</v>
      </c>
      <c r="E167" s="59">
        <v>2</v>
      </c>
      <c r="F167" s="59">
        <v>2001</v>
      </c>
      <c r="G167" s="59">
        <v>47</v>
      </c>
      <c r="H167" s="89">
        <v>0.00347222222222222</v>
      </c>
      <c r="I167" s="89">
        <v>0.04142361111111111</v>
      </c>
      <c r="J167" s="89">
        <f t="shared" si="10"/>
        <v>0.037951388888888896</v>
      </c>
      <c r="K167" s="59">
        <v>18</v>
      </c>
      <c r="L167" s="59">
        <v>7</v>
      </c>
      <c r="M167" s="250">
        <f t="shared" si="11"/>
        <v>1.1820475847152128</v>
      </c>
      <c r="N167" s="59">
        <v>3</v>
      </c>
    </row>
    <row r="168" spans="1:14" ht="15">
      <c r="A168" s="59">
        <v>8</v>
      </c>
      <c r="B168" s="53" t="s">
        <v>271</v>
      </c>
      <c r="C168" s="53" t="s">
        <v>275</v>
      </c>
      <c r="D168" s="53" t="s">
        <v>59</v>
      </c>
      <c r="E168" s="59">
        <v>3</v>
      </c>
      <c r="F168" s="59">
        <v>2002</v>
      </c>
      <c r="G168" s="59">
        <v>23</v>
      </c>
      <c r="H168" s="89">
        <v>0.00624999999999999</v>
      </c>
      <c r="I168" s="89">
        <v>0.044270833333333336</v>
      </c>
      <c r="J168" s="89">
        <f t="shared" si="10"/>
        <v>0.038020833333333344</v>
      </c>
      <c r="K168" s="59">
        <v>18</v>
      </c>
      <c r="L168" s="59">
        <v>8</v>
      </c>
      <c r="M168" s="250">
        <f t="shared" si="11"/>
        <v>1.1842105263157896</v>
      </c>
      <c r="N168" s="59">
        <v>3</v>
      </c>
    </row>
    <row r="169" spans="1:14" ht="15">
      <c r="A169" s="59">
        <v>9</v>
      </c>
      <c r="B169" s="53" t="s">
        <v>271</v>
      </c>
      <c r="C169" s="53" t="s">
        <v>276</v>
      </c>
      <c r="D169" s="53" t="s">
        <v>59</v>
      </c>
      <c r="E169" s="59">
        <v>3</v>
      </c>
      <c r="F169" s="59">
        <v>2002</v>
      </c>
      <c r="G169" s="59">
        <v>19</v>
      </c>
      <c r="H169" s="89">
        <v>0.01875</v>
      </c>
      <c r="I169" s="89">
        <v>0.061203703703703705</v>
      </c>
      <c r="J169" s="89">
        <f t="shared" si="10"/>
        <v>0.0424537037037037</v>
      </c>
      <c r="K169" s="59">
        <v>18</v>
      </c>
      <c r="L169" s="59">
        <v>9</v>
      </c>
      <c r="M169" s="250">
        <f t="shared" si="11"/>
        <v>1.3222782984859407</v>
      </c>
      <c r="N169" s="59" t="s">
        <v>174</v>
      </c>
    </row>
    <row r="170" spans="1:14" ht="15">
      <c r="A170" s="59">
        <v>10</v>
      </c>
      <c r="B170" s="53" t="s">
        <v>271</v>
      </c>
      <c r="C170" s="53" t="s">
        <v>277</v>
      </c>
      <c r="D170" s="53" t="s">
        <v>199</v>
      </c>
      <c r="E170" s="59">
        <v>2</v>
      </c>
      <c r="F170" s="59">
        <v>2002</v>
      </c>
      <c r="G170" s="59">
        <v>175</v>
      </c>
      <c r="H170" s="89">
        <v>0.0229166666666666</v>
      </c>
      <c r="I170" s="89">
        <v>0.06653935185185185</v>
      </c>
      <c r="J170" s="89">
        <f t="shared" si="10"/>
        <v>0.04362268518518525</v>
      </c>
      <c r="K170" s="59">
        <v>18</v>
      </c>
      <c r="L170" s="59">
        <v>10</v>
      </c>
      <c r="M170" s="250"/>
      <c r="N170" s="59"/>
    </row>
    <row r="171" spans="1:14" ht="15">
      <c r="A171" s="59">
        <v>11</v>
      </c>
      <c r="B171" s="53" t="s">
        <v>271</v>
      </c>
      <c r="C171" s="53" t="s">
        <v>278</v>
      </c>
      <c r="D171" s="53" t="s">
        <v>231</v>
      </c>
      <c r="E171" s="59" t="s">
        <v>49</v>
      </c>
      <c r="F171" s="59">
        <v>2001</v>
      </c>
      <c r="G171" s="59">
        <v>88</v>
      </c>
      <c r="H171" s="89">
        <v>0.0243055555555555</v>
      </c>
      <c r="I171" s="89">
        <v>0.08223379629629629</v>
      </c>
      <c r="J171" s="89">
        <f t="shared" si="10"/>
        <v>0.057928240740740794</v>
      </c>
      <c r="K171" s="59">
        <v>18</v>
      </c>
      <c r="L171" s="59">
        <v>11</v>
      </c>
      <c r="M171" s="250"/>
      <c r="N171" s="59"/>
    </row>
    <row r="172" spans="1:14" ht="15">
      <c r="A172" s="59">
        <v>12</v>
      </c>
      <c r="B172" s="53" t="s">
        <v>271</v>
      </c>
      <c r="C172" s="53" t="s">
        <v>279</v>
      </c>
      <c r="D172" s="53" t="s">
        <v>231</v>
      </c>
      <c r="E172" s="59" t="s">
        <v>49</v>
      </c>
      <c r="F172" s="59">
        <v>2001</v>
      </c>
      <c r="G172" s="59">
        <v>87</v>
      </c>
      <c r="H172" s="89">
        <v>0.0215277777777777</v>
      </c>
      <c r="I172" s="89">
        <v>0.08285879629629629</v>
      </c>
      <c r="J172" s="89">
        <f t="shared" si="10"/>
        <v>0.06133101851851859</v>
      </c>
      <c r="K172" s="59">
        <v>18</v>
      </c>
      <c r="L172" s="59">
        <v>12</v>
      </c>
      <c r="M172" s="250"/>
      <c r="N172" s="59"/>
    </row>
    <row r="173" spans="1:14" ht="15">
      <c r="A173" s="59">
        <v>13</v>
      </c>
      <c r="B173" s="53" t="s">
        <v>271</v>
      </c>
      <c r="C173" s="53" t="s">
        <v>280</v>
      </c>
      <c r="D173" s="53" t="s">
        <v>231</v>
      </c>
      <c r="E173" s="59" t="s">
        <v>49</v>
      </c>
      <c r="F173" s="59">
        <v>2001</v>
      </c>
      <c r="G173" s="59">
        <v>92</v>
      </c>
      <c r="H173" s="89">
        <v>0.0201388888888888</v>
      </c>
      <c r="I173" s="89">
        <v>0.08259259259259259</v>
      </c>
      <c r="J173" s="89">
        <f t="shared" si="10"/>
        <v>0.06245370370370379</v>
      </c>
      <c r="K173" s="59">
        <v>18</v>
      </c>
      <c r="L173" s="59">
        <v>13</v>
      </c>
      <c r="M173" s="250"/>
      <c r="N173" s="59"/>
    </row>
    <row r="174" spans="1:14" ht="15">
      <c r="A174" s="59">
        <v>14</v>
      </c>
      <c r="B174" s="53" t="s">
        <v>271</v>
      </c>
      <c r="C174" s="53" t="s">
        <v>150</v>
      </c>
      <c r="D174" s="53" t="s">
        <v>56</v>
      </c>
      <c r="E174" s="59" t="s">
        <v>49</v>
      </c>
      <c r="F174" s="59">
        <v>2002</v>
      </c>
      <c r="G174" s="59">
        <v>57</v>
      </c>
      <c r="H174" s="89">
        <v>0.0159722222222222</v>
      </c>
      <c r="I174" s="89">
        <v>0.07844907407407407</v>
      </c>
      <c r="J174" s="89">
        <f t="shared" si="10"/>
        <v>0.062476851851851874</v>
      </c>
      <c r="K174" s="59">
        <v>18</v>
      </c>
      <c r="L174" s="59">
        <v>14</v>
      </c>
      <c r="M174" s="250"/>
      <c r="N174" s="59"/>
    </row>
    <row r="175" spans="1:14" ht="15">
      <c r="A175" s="59">
        <v>15</v>
      </c>
      <c r="B175" s="53" t="s">
        <v>271</v>
      </c>
      <c r="C175" s="53" t="s">
        <v>281</v>
      </c>
      <c r="D175" s="53" t="s">
        <v>231</v>
      </c>
      <c r="E175" s="59" t="s">
        <v>49</v>
      </c>
      <c r="F175" s="59">
        <v>2002</v>
      </c>
      <c r="G175" s="59">
        <v>94</v>
      </c>
      <c r="H175" s="89">
        <v>0.0131944444444444</v>
      </c>
      <c r="I175" s="89">
        <v>0.08109953703703704</v>
      </c>
      <c r="J175" s="89">
        <f t="shared" si="10"/>
        <v>0.06790509259259264</v>
      </c>
      <c r="K175" s="59">
        <v>18</v>
      </c>
      <c r="L175" s="59">
        <v>15</v>
      </c>
      <c r="M175" s="250"/>
      <c r="N175" s="59"/>
    </row>
    <row r="176" spans="1:14" ht="15">
      <c r="A176" s="59">
        <v>16</v>
      </c>
      <c r="B176" s="53" t="s">
        <v>271</v>
      </c>
      <c r="C176" s="53" t="s">
        <v>282</v>
      </c>
      <c r="D176" s="53" t="s">
        <v>25</v>
      </c>
      <c r="E176" s="59" t="s">
        <v>51</v>
      </c>
      <c r="F176" s="59">
        <v>2002</v>
      </c>
      <c r="G176" s="59">
        <v>150</v>
      </c>
      <c r="H176" s="89">
        <v>0.0006944444444444445</v>
      </c>
      <c r="I176" s="89">
        <v>0.04771990740740741</v>
      </c>
      <c r="J176" s="89">
        <f t="shared" si="10"/>
        <v>0.04702546296296297</v>
      </c>
      <c r="K176" s="59">
        <v>16</v>
      </c>
      <c r="L176" s="59">
        <v>16</v>
      </c>
      <c r="M176" s="59"/>
      <c r="N176" s="59"/>
    </row>
    <row r="177" spans="1:14" ht="15">
      <c r="A177" s="59">
        <v>17</v>
      </c>
      <c r="B177" s="53" t="s">
        <v>271</v>
      </c>
      <c r="C177" s="53" t="s">
        <v>283</v>
      </c>
      <c r="D177" s="53" t="s">
        <v>17</v>
      </c>
      <c r="E177" s="59" t="s">
        <v>50</v>
      </c>
      <c r="F177" s="59">
        <v>2002</v>
      </c>
      <c r="G177" s="59">
        <v>37</v>
      </c>
      <c r="H177" s="89">
        <v>0.0173611111111111</v>
      </c>
      <c r="I177" s="89">
        <v>0.07565972222222223</v>
      </c>
      <c r="J177" s="89">
        <f t="shared" si="10"/>
        <v>0.05829861111111112</v>
      </c>
      <c r="K177" s="59">
        <v>14</v>
      </c>
      <c r="L177" s="59">
        <v>17</v>
      </c>
      <c r="M177" s="59"/>
      <c r="N177" s="59"/>
    </row>
    <row r="178" spans="1:14" ht="15">
      <c r="A178" s="59">
        <v>18</v>
      </c>
      <c r="B178" s="53" t="s">
        <v>271</v>
      </c>
      <c r="C178" s="53" t="s">
        <v>36</v>
      </c>
      <c r="D178" s="53" t="s">
        <v>25</v>
      </c>
      <c r="E178" s="59">
        <v>2</v>
      </c>
      <c r="F178" s="59">
        <v>2001</v>
      </c>
      <c r="G178" s="59">
        <v>145</v>
      </c>
      <c r="H178" s="89">
        <v>0.0145833333333333</v>
      </c>
      <c r="I178" s="89">
        <v>0.049039351851851855</v>
      </c>
      <c r="J178" s="89">
        <f t="shared" si="10"/>
        <v>0.03445601851851855</v>
      </c>
      <c r="K178" s="59">
        <v>0</v>
      </c>
      <c r="L178" s="59">
        <v>18</v>
      </c>
      <c r="M178" s="59"/>
      <c r="N178" s="59"/>
    </row>
    <row r="179" spans="1:14" ht="15.75">
      <c r="A179" s="88"/>
      <c r="C179" s="214" t="s">
        <v>447</v>
      </c>
      <c r="D179" s="68"/>
      <c r="E179" s="88"/>
      <c r="F179" s="88"/>
      <c r="G179" s="88"/>
      <c r="H179" s="91"/>
      <c r="I179" s="91"/>
      <c r="J179" s="91"/>
      <c r="K179" s="88"/>
      <c r="L179" s="88"/>
      <c r="M179" s="88"/>
      <c r="N179" s="88"/>
    </row>
    <row r="180" spans="1:14" ht="15.75">
      <c r="A180" s="88"/>
      <c r="B180" s="68"/>
      <c r="C180" s="214">
        <v>2</v>
      </c>
      <c r="D180" s="215">
        <v>1.12</v>
      </c>
      <c r="E180" s="252">
        <f>D180*$J$161</f>
        <v>0.03595925925925927</v>
      </c>
      <c r="F180" s="88"/>
      <c r="G180" s="88"/>
      <c r="H180" s="91"/>
      <c r="I180" s="91"/>
      <c r="J180" s="91"/>
      <c r="K180" s="88"/>
      <c r="L180" s="88"/>
      <c r="M180" s="88"/>
      <c r="N180" s="88"/>
    </row>
    <row r="181" spans="1:14" ht="15.75">
      <c r="A181" s="88"/>
      <c r="B181" s="68"/>
      <c r="C181" s="214">
        <v>3</v>
      </c>
      <c r="D181" s="215">
        <v>1.3</v>
      </c>
      <c r="E181" s="252">
        <f>D181*$J$161</f>
        <v>0.041738425925925936</v>
      </c>
      <c r="F181" s="88"/>
      <c r="G181" s="88"/>
      <c r="H181" s="91"/>
      <c r="I181" s="91"/>
      <c r="J181" s="91"/>
      <c r="K181" s="88"/>
      <c r="L181" s="88"/>
      <c r="M181" s="88"/>
      <c r="N181" s="88"/>
    </row>
    <row r="182" spans="3:4" ht="15.75">
      <c r="C182" s="216"/>
      <c r="D182" s="215"/>
    </row>
    <row r="183" spans="3:10" ht="15.75">
      <c r="C183" s="15" t="s">
        <v>40</v>
      </c>
      <c r="F183" s="5" t="s">
        <v>41</v>
      </c>
      <c r="G183" s="4"/>
      <c r="J183" s="249" t="s">
        <v>41</v>
      </c>
    </row>
    <row r="184" spans="3:7" ht="15.75">
      <c r="C184" s="30"/>
      <c r="D184" s="30"/>
      <c r="E184" s="6"/>
      <c r="F184" s="6"/>
      <c r="G184" s="4"/>
    </row>
    <row r="185" spans="3:10" ht="15.75">
      <c r="C185" s="15" t="s">
        <v>57</v>
      </c>
      <c r="F185" s="15" t="s">
        <v>334</v>
      </c>
      <c r="G185" s="4"/>
      <c r="J185" s="249" t="s">
        <v>334</v>
      </c>
    </row>
  </sheetData>
  <sheetProtection/>
  <autoFilter ref="A6:L6"/>
  <mergeCells count="2">
    <mergeCell ref="A1:M1"/>
    <mergeCell ref="A3:M3"/>
  </mergeCell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134"/>
  <sheetViews>
    <sheetView zoomScalePageLayoutView="0" workbookViewId="0" topLeftCell="A45">
      <selection activeCell="N105" sqref="N105"/>
    </sheetView>
  </sheetViews>
  <sheetFormatPr defaultColWidth="9.140625" defaultRowHeight="15"/>
  <cols>
    <col min="1" max="1" width="4.421875" style="0" customWidth="1"/>
    <col min="2" max="2" width="7.28125" style="0" hidden="1" customWidth="1"/>
    <col min="3" max="3" width="27.28125" style="0" customWidth="1"/>
    <col min="4" max="4" width="23.28125" style="0" customWidth="1"/>
    <col min="5" max="5" width="7.7109375" style="0" customWidth="1"/>
    <col min="9" max="9" width="7.421875" style="0" customWidth="1"/>
    <col min="10" max="10" width="10.00390625" style="85" customWidth="1"/>
    <col min="11" max="11" width="9.140625" style="85" customWidth="1"/>
  </cols>
  <sheetData>
    <row r="1" spans="1:9" ht="18.75">
      <c r="A1" s="416" t="s">
        <v>43</v>
      </c>
      <c r="B1" s="416"/>
      <c r="C1" s="416"/>
      <c r="D1" s="416"/>
      <c r="E1" s="416"/>
      <c r="F1" s="416"/>
      <c r="G1" s="416"/>
      <c r="H1" s="416"/>
      <c r="I1" s="416"/>
    </row>
    <row r="2" spans="1:9" ht="18.75">
      <c r="A2" s="417" t="s">
        <v>313</v>
      </c>
      <c r="B2" s="417"/>
      <c r="C2" s="417"/>
      <c r="D2" s="417"/>
      <c r="E2" s="417"/>
      <c r="F2" s="417"/>
      <c r="G2" s="417"/>
      <c r="H2" s="417"/>
      <c r="I2" s="139"/>
    </row>
    <row r="3" spans="1:9" ht="18.75">
      <c r="A3" s="106" t="s">
        <v>61</v>
      </c>
      <c r="B3" s="139"/>
      <c r="C3" s="139"/>
      <c r="D3" s="139"/>
      <c r="E3" s="140" t="s">
        <v>186</v>
      </c>
      <c r="F3" s="139"/>
      <c r="G3" s="141"/>
      <c r="H3" s="139"/>
      <c r="I3" s="139"/>
    </row>
    <row r="4" spans="1:11" ht="36.75" customHeight="1">
      <c r="A4" s="235" t="s">
        <v>42</v>
      </c>
      <c r="B4" s="236" t="s">
        <v>295</v>
      </c>
      <c r="C4" s="235" t="s">
        <v>296</v>
      </c>
      <c r="D4" s="235" t="s">
        <v>297</v>
      </c>
      <c r="E4" s="235" t="s">
        <v>124</v>
      </c>
      <c r="F4" s="236" t="s">
        <v>298</v>
      </c>
      <c r="G4" s="237" t="s">
        <v>299</v>
      </c>
      <c r="H4" s="238" t="s">
        <v>45</v>
      </c>
      <c r="I4" s="239" t="s">
        <v>8</v>
      </c>
      <c r="J4" s="211" t="s">
        <v>375</v>
      </c>
      <c r="K4" s="211" t="s">
        <v>379</v>
      </c>
    </row>
    <row r="5" spans="1:9" ht="22.5" customHeight="1">
      <c r="A5" s="353" t="s">
        <v>314</v>
      </c>
      <c r="B5" s="353"/>
      <c r="C5" s="353"/>
      <c r="D5" s="353"/>
      <c r="E5" s="110"/>
      <c r="F5" s="110" t="s">
        <v>66</v>
      </c>
      <c r="G5" s="142"/>
      <c r="H5" s="112"/>
      <c r="I5" s="143"/>
    </row>
    <row r="6" spans="1:11" ht="15.75">
      <c r="A6" s="3">
        <v>1</v>
      </c>
      <c r="B6" s="53"/>
      <c r="C6" s="144" t="s">
        <v>33</v>
      </c>
      <c r="D6" s="114" t="s">
        <v>132</v>
      </c>
      <c r="E6" s="115" t="s">
        <v>125</v>
      </c>
      <c r="F6" s="3">
        <v>2003</v>
      </c>
      <c r="G6" s="116" t="s">
        <v>51</v>
      </c>
      <c r="H6" s="241">
        <v>0.002743055555555556</v>
      </c>
      <c r="I6" s="3">
        <v>1</v>
      </c>
      <c r="J6" s="242">
        <v>1</v>
      </c>
      <c r="K6" s="3">
        <v>2</v>
      </c>
    </row>
    <row r="7" spans="1:11" ht="15.75">
      <c r="A7" s="145">
        <v>2</v>
      </c>
      <c r="B7" s="113"/>
      <c r="C7" s="146" t="s">
        <v>32</v>
      </c>
      <c r="D7" s="147" t="s">
        <v>46</v>
      </c>
      <c r="E7" s="148" t="s">
        <v>125</v>
      </c>
      <c r="F7" s="145">
        <v>2003</v>
      </c>
      <c r="G7" s="149">
        <v>2</v>
      </c>
      <c r="H7" s="246">
        <v>0.002743055555555556</v>
      </c>
      <c r="I7" s="3">
        <v>1</v>
      </c>
      <c r="J7" s="243">
        <f>H7*$J$6/$H$6</f>
        <v>1</v>
      </c>
      <c r="K7" s="3">
        <v>2</v>
      </c>
    </row>
    <row r="8" spans="1:11" ht="15.75">
      <c r="A8" s="3">
        <v>3</v>
      </c>
      <c r="B8" s="118"/>
      <c r="C8" s="114" t="s">
        <v>230</v>
      </c>
      <c r="D8" s="114" t="s">
        <v>231</v>
      </c>
      <c r="E8" s="115" t="s">
        <v>125</v>
      </c>
      <c r="F8" s="3">
        <v>2001</v>
      </c>
      <c r="G8" s="116">
        <v>2</v>
      </c>
      <c r="H8" s="241">
        <v>0.002777777777777778</v>
      </c>
      <c r="I8" s="3">
        <v>3</v>
      </c>
      <c r="J8" s="243">
        <f aca="true" t="shared" si="0" ref="J8:J17">H8*$J$6/$H$6</f>
        <v>1.0126582278481011</v>
      </c>
      <c r="K8" s="3">
        <v>2</v>
      </c>
    </row>
    <row r="9" spans="1:11" ht="15.75">
      <c r="A9" s="145">
        <v>4</v>
      </c>
      <c r="B9" s="118"/>
      <c r="C9" s="114" t="s">
        <v>28</v>
      </c>
      <c r="D9" s="58" t="s">
        <v>17</v>
      </c>
      <c r="E9" s="115" t="s">
        <v>125</v>
      </c>
      <c r="F9" s="3">
        <v>2003</v>
      </c>
      <c r="G9" s="116">
        <v>2</v>
      </c>
      <c r="H9" s="241">
        <v>0.002835648148148148</v>
      </c>
      <c r="I9" s="3">
        <v>4</v>
      </c>
      <c r="J9" s="243">
        <f t="shared" si="0"/>
        <v>1.0337552742616032</v>
      </c>
      <c r="K9" s="3">
        <v>2</v>
      </c>
    </row>
    <row r="10" spans="1:11" ht="15.75">
      <c r="A10" s="3">
        <v>5</v>
      </c>
      <c r="B10" s="118"/>
      <c r="C10" s="58" t="s">
        <v>227</v>
      </c>
      <c r="D10" s="58" t="s">
        <v>17</v>
      </c>
      <c r="E10" s="115" t="s">
        <v>125</v>
      </c>
      <c r="F10" s="3">
        <v>2003</v>
      </c>
      <c r="G10" s="67" t="s">
        <v>50</v>
      </c>
      <c r="H10" s="241">
        <v>0.0031134259259259257</v>
      </c>
      <c r="I10" s="3">
        <v>5</v>
      </c>
      <c r="J10" s="243">
        <f t="shared" si="0"/>
        <v>1.1350210970464134</v>
      </c>
      <c r="K10" s="3">
        <v>2</v>
      </c>
    </row>
    <row r="11" spans="1:11" ht="15.75">
      <c r="A11" s="145">
        <v>6</v>
      </c>
      <c r="B11" s="53"/>
      <c r="C11" s="114" t="s">
        <v>233</v>
      </c>
      <c r="D11" s="114" t="s">
        <v>231</v>
      </c>
      <c r="E11" s="115" t="s">
        <v>125</v>
      </c>
      <c r="F11" s="3">
        <v>2001</v>
      </c>
      <c r="G11" s="116">
        <v>3</v>
      </c>
      <c r="H11" s="241">
        <v>0.0032407407407407406</v>
      </c>
      <c r="I11" s="3">
        <v>6</v>
      </c>
      <c r="J11" s="243">
        <f t="shared" si="0"/>
        <v>1.181434599156118</v>
      </c>
      <c r="K11" s="3">
        <v>3</v>
      </c>
    </row>
    <row r="12" spans="1:11" ht="15.75">
      <c r="A12" s="3">
        <v>7</v>
      </c>
      <c r="B12" s="53"/>
      <c r="C12" s="114" t="s">
        <v>151</v>
      </c>
      <c r="D12" s="58" t="s">
        <v>46</v>
      </c>
      <c r="E12" s="115" t="s">
        <v>125</v>
      </c>
      <c r="F12" s="3">
        <v>2003</v>
      </c>
      <c r="G12" s="116">
        <v>3</v>
      </c>
      <c r="H12" s="241">
        <v>0.003275462962962963</v>
      </c>
      <c r="I12" s="3">
        <v>7</v>
      </c>
      <c r="J12" s="243">
        <f t="shared" si="0"/>
        <v>1.1940928270042193</v>
      </c>
      <c r="K12" s="3">
        <v>3</v>
      </c>
    </row>
    <row r="13" spans="1:11" ht="15.75">
      <c r="A13" s="145">
        <v>8</v>
      </c>
      <c r="B13" s="118"/>
      <c r="C13" s="114" t="s">
        <v>232</v>
      </c>
      <c r="D13" s="114" t="s">
        <v>231</v>
      </c>
      <c r="E13" s="115" t="s">
        <v>125</v>
      </c>
      <c r="F13" s="3">
        <v>2001</v>
      </c>
      <c r="G13" s="116">
        <v>3</v>
      </c>
      <c r="H13" s="241">
        <v>0.003356481481481481</v>
      </c>
      <c r="I13" s="3">
        <v>8</v>
      </c>
      <c r="J13" s="243">
        <f t="shared" si="0"/>
        <v>1.223628691983122</v>
      </c>
      <c r="K13" s="3">
        <v>3</v>
      </c>
    </row>
    <row r="14" spans="1:11" ht="15.75">
      <c r="A14" s="3">
        <v>9</v>
      </c>
      <c r="B14" s="53"/>
      <c r="C14" s="114" t="s">
        <v>226</v>
      </c>
      <c r="D14" s="114" t="s">
        <v>23</v>
      </c>
      <c r="E14" s="115" t="s">
        <v>125</v>
      </c>
      <c r="F14" s="3">
        <v>2003</v>
      </c>
      <c r="G14" s="67" t="s">
        <v>49</v>
      </c>
      <c r="H14" s="241">
        <v>0.003472222222222222</v>
      </c>
      <c r="I14" s="3">
        <v>9</v>
      </c>
      <c r="J14" s="243">
        <f>H14*$J$6/$H$6</f>
        <v>1.2658227848101264</v>
      </c>
      <c r="K14" s="3">
        <v>3</v>
      </c>
    </row>
    <row r="15" spans="1:11" ht="15.75">
      <c r="A15" s="145">
        <v>10</v>
      </c>
      <c r="B15" s="53"/>
      <c r="C15" s="58" t="s">
        <v>31</v>
      </c>
      <c r="D15" s="58" t="s">
        <v>17</v>
      </c>
      <c r="E15" s="115" t="s">
        <v>125</v>
      </c>
      <c r="F15" s="3">
        <v>2003</v>
      </c>
      <c r="G15" s="67">
        <v>2</v>
      </c>
      <c r="H15" s="241">
        <v>0.0035069444444444445</v>
      </c>
      <c r="I15" s="3">
        <v>10</v>
      </c>
      <c r="J15" s="243">
        <f t="shared" si="0"/>
        <v>1.2784810126582278</v>
      </c>
      <c r="K15" s="3">
        <v>3</v>
      </c>
    </row>
    <row r="16" spans="1:11" ht="15.75" customHeight="1">
      <c r="A16" s="3">
        <v>11</v>
      </c>
      <c r="B16" s="53"/>
      <c r="C16" s="114" t="s">
        <v>27</v>
      </c>
      <c r="D16" s="121" t="s">
        <v>56</v>
      </c>
      <c r="E16" s="115" t="s">
        <v>125</v>
      </c>
      <c r="F16" s="3">
        <v>2003</v>
      </c>
      <c r="G16" s="150" t="s">
        <v>49</v>
      </c>
      <c r="H16" s="241">
        <v>0.0037037037037037034</v>
      </c>
      <c r="I16" s="3">
        <v>11</v>
      </c>
      <c r="J16" s="243">
        <f>H16*$J$6/$H$6</f>
        <v>1.3502109704641347</v>
      </c>
      <c r="K16" s="3">
        <v>3</v>
      </c>
    </row>
    <row r="17" spans="1:11" ht="15.75">
      <c r="A17" s="145">
        <v>12</v>
      </c>
      <c r="B17" s="133"/>
      <c r="C17" s="114" t="s">
        <v>146</v>
      </c>
      <c r="D17" s="58" t="s">
        <v>17</v>
      </c>
      <c r="E17" s="115" t="s">
        <v>125</v>
      </c>
      <c r="F17" s="3">
        <v>2003</v>
      </c>
      <c r="G17" s="122" t="s">
        <v>50</v>
      </c>
      <c r="H17" s="241">
        <v>0.004074074074074075</v>
      </c>
      <c r="I17" s="3">
        <v>12</v>
      </c>
      <c r="J17" s="243">
        <f t="shared" si="0"/>
        <v>1.4852320675105486</v>
      </c>
      <c r="K17" s="3" t="s">
        <v>174</v>
      </c>
    </row>
    <row r="18" spans="1:11" ht="15.75">
      <c r="A18" s="3">
        <v>13</v>
      </c>
      <c r="B18" s="53"/>
      <c r="C18" s="114" t="s">
        <v>225</v>
      </c>
      <c r="D18" s="114" t="s">
        <v>132</v>
      </c>
      <c r="E18" s="3" t="s">
        <v>125</v>
      </c>
      <c r="F18" s="3">
        <v>2003</v>
      </c>
      <c r="G18" s="116" t="s">
        <v>49</v>
      </c>
      <c r="H18" s="241">
        <v>0.004791666666666667</v>
      </c>
      <c r="I18" s="3">
        <v>13</v>
      </c>
      <c r="J18" s="243">
        <f>H18*$J$6/$H$6</f>
        <v>1.7468354430379747</v>
      </c>
      <c r="K18" s="3"/>
    </row>
    <row r="19" spans="1:11" ht="15.75">
      <c r="A19" s="145">
        <v>14</v>
      </c>
      <c r="B19" s="128" t="s">
        <v>306</v>
      </c>
      <c r="C19" s="119" t="s">
        <v>24</v>
      </c>
      <c r="D19" s="114" t="s">
        <v>23</v>
      </c>
      <c r="E19" s="115" t="s">
        <v>125</v>
      </c>
      <c r="F19" s="3">
        <v>2003</v>
      </c>
      <c r="G19" s="116" t="s">
        <v>51</v>
      </c>
      <c r="H19" s="241">
        <v>0.0051736111111111115</v>
      </c>
      <c r="I19" s="3">
        <v>14</v>
      </c>
      <c r="J19" s="243"/>
      <c r="K19" s="3"/>
    </row>
    <row r="20" spans="1:9" ht="15.75">
      <c r="A20" s="55"/>
      <c r="B20" s="222"/>
      <c r="C20" s="214" t="s">
        <v>448</v>
      </c>
      <c r="D20" s="123"/>
      <c r="E20" s="125"/>
      <c r="F20" s="166"/>
      <c r="G20" s="166"/>
      <c r="H20" s="127"/>
      <c r="I20" s="88"/>
    </row>
    <row r="21" spans="1:9" ht="15.75">
      <c r="A21" s="55"/>
      <c r="B21" s="222"/>
      <c r="C21" s="223">
        <v>2</v>
      </c>
      <c r="D21" s="224">
        <v>1.14</v>
      </c>
      <c r="E21" s="231">
        <f>D21*H6</f>
        <v>0.0031270833333333333</v>
      </c>
      <c r="F21" s="166"/>
      <c r="G21" s="166"/>
      <c r="H21" s="127"/>
      <c r="I21" s="88"/>
    </row>
    <row r="22" spans="1:9" ht="15.75">
      <c r="A22" s="55"/>
      <c r="B22" s="222"/>
      <c r="C22" s="216" t="s">
        <v>380</v>
      </c>
      <c r="D22" s="215">
        <v>1.42</v>
      </c>
      <c r="E22" s="231">
        <f>D22*H7</f>
        <v>0.003895138888888889</v>
      </c>
      <c r="F22" s="166"/>
      <c r="G22" s="166"/>
      <c r="H22" s="127"/>
      <c r="I22" s="88"/>
    </row>
    <row r="23" spans="1:9" ht="15.75" hidden="1">
      <c r="A23" s="55"/>
      <c r="B23" s="222"/>
      <c r="C23" s="216" t="s">
        <v>48</v>
      </c>
      <c r="D23" s="215">
        <v>1.62</v>
      </c>
      <c r="E23" s="231">
        <f>D23*H8</f>
        <v>0.0045000000000000005</v>
      </c>
      <c r="F23" s="166"/>
      <c r="G23" s="166"/>
      <c r="H23" s="127"/>
      <c r="I23" s="88"/>
    </row>
    <row r="24" spans="1:9" ht="22.5" customHeight="1">
      <c r="A24" s="418" t="s">
        <v>315</v>
      </c>
      <c r="B24" s="418"/>
      <c r="C24" s="418"/>
      <c r="D24" s="418"/>
      <c r="E24" s="125"/>
      <c r="F24" s="110" t="s">
        <v>66</v>
      </c>
      <c r="G24" s="151"/>
      <c r="H24" s="127"/>
      <c r="I24" s="88"/>
    </row>
    <row r="25" spans="1:11" ht="15.75">
      <c r="A25" s="3">
        <v>1</v>
      </c>
      <c r="B25" s="129" t="s">
        <v>306</v>
      </c>
      <c r="C25" s="58" t="s">
        <v>29</v>
      </c>
      <c r="D25" s="13" t="s">
        <v>123</v>
      </c>
      <c r="E25" s="115" t="s">
        <v>125</v>
      </c>
      <c r="F25" s="3">
        <v>2004</v>
      </c>
      <c r="G25" s="67" t="s">
        <v>49</v>
      </c>
      <c r="H25" s="241">
        <v>0.0024074074074074076</v>
      </c>
      <c r="I25" s="3">
        <v>1</v>
      </c>
      <c r="J25" s="242">
        <v>1</v>
      </c>
      <c r="K25" s="3">
        <v>2</v>
      </c>
    </row>
    <row r="26" spans="1:11" ht="15.75" customHeight="1">
      <c r="A26" s="3">
        <v>2</v>
      </c>
      <c r="B26" s="128" t="s">
        <v>306</v>
      </c>
      <c r="C26" s="114" t="s">
        <v>4</v>
      </c>
      <c r="D26" s="121" t="s">
        <v>60</v>
      </c>
      <c r="E26" s="115" t="s">
        <v>125</v>
      </c>
      <c r="F26" s="3">
        <v>2005</v>
      </c>
      <c r="G26" s="116">
        <v>2</v>
      </c>
      <c r="H26" s="241">
        <v>0.002546296296296296</v>
      </c>
      <c r="I26" s="3">
        <v>2</v>
      </c>
      <c r="J26" s="243">
        <f>H26*$J$25/$H$25</f>
        <v>1.0576923076923075</v>
      </c>
      <c r="K26" s="3">
        <v>3</v>
      </c>
    </row>
    <row r="27" spans="1:11" ht="15.75">
      <c r="A27" s="3">
        <v>3</v>
      </c>
      <c r="B27" s="53"/>
      <c r="C27" s="58" t="s">
        <v>143</v>
      </c>
      <c r="D27" s="114" t="s">
        <v>307</v>
      </c>
      <c r="E27" s="3" t="s">
        <v>125</v>
      </c>
      <c r="F27" s="3">
        <v>2004</v>
      </c>
      <c r="G27" s="116">
        <v>3</v>
      </c>
      <c r="H27" s="241">
        <v>0.002824074074074074</v>
      </c>
      <c r="I27" s="3">
        <v>3</v>
      </c>
      <c r="J27" s="243">
        <f aca="true" t="shared" si="1" ref="J27:J39">H27*$J$25/$H$25</f>
        <v>1.173076923076923</v>
      </c>
      <c r="K27" s="3">
        <v>3</v>
      </c>
    </row>
    <row r="28" spans="1:11" ht="15.75">
      <c r="A28" s="3">
        <v>4</v>
      </c>
      <c r="B28" s="130" t="s">
        <v>306</v>
      </c>
      <c r="C28" s="114" t="s">
        <v>222</v>
      </c>
      <c r="D28" s="13" t="s">
        <v>123</v>
      </c>
      <c r="E28" s="115" t="s">
        <v>125</v>
      </c>
      <c r="F28" s="3">
        <v>2004</v>
      </c>
      <c r="G28" s="116" t="s">
        <v>49</v>
      </c>
      <c r="H28" s="241">
        <v>0.0029745370370370373</v>
      </c>
      <c r="I28" s="3">
        <v>4</v>
      </c>
      <c r="J28" s="243">
        <f t="shared" si="1"/>
        <v>1.2355769230769231</v>
      </c>
      <c r="K28" s="3">
        <v>3</v>
      </c>
    </row>
    <row r="29" spans="1:11" ht="15.75">
      <c r="A29" s="3">
        <v>5</v>
      </c>
      <c r="B29" s="128" t="s">
        <v>306</v>
      </c>
      <c r="C29" s="114" t="s">
        <v>30</v>
      </c>
      <c r="D29" s="114" t="s">
        <v>130</v>
      </c>
      <c r="E29" s="115" t="s">
        <v>125</v>
      </c>
      <c r="F29" s="3">
        <v>2004</v>
      </c>
      <c r="G29" s="116" t="s">
        <v>51</v>
      </c>
      <c r="H29" s="241">
        <v>0.0029861111111111113</v>
      </c>
      <c r="I29" s="3">
        <v>5</v>
      </c>
      <c r="J29" s="243">
        <f t="shared" si="1"/>
        <v>1.2403846153846154</v>
      </c>
      <c r="K29" s="3">
        <v>3</v>
      </c>
    </row>
    <row r="30" spans="1:11" ht="15.75">
      <c r="A30" s="3">
        <v>6</v>
      </c>
      <c r="B30" s="53"/>
      <c r="C30" s="58" t="s">
        <v>144</v>
      </c>
      <c r="D30" s="58" t="s">
        <v>25</v>
      </c>
      <c r="E30" s="115" t="s">
        <v>125</v>
      </c>
      <c r="F30" s="3">
        <v>2004</v>
      </c>
      <c r="G30" s="116">
        <v>3</v>
      </c>
      <c r="H30" s="241">
        <v>0.003101851851851852</v>
      </c>
      <c r="I30" s="3">
        <v>6</v>
      </c>
      <c r="J30" s="243">
        <f t="shared" si="1"/>
        <v>1.2884615384615385</v>
      </c>
      <c r="K30" s="3">
        <v>3</v>
      </c>
    </row>
    <row r="31" spans="1:11" ht="15.75">
      <c r="A31" s="3">
        <v>7</v>
      </c>
      <c r="B31" s="132"/>
      <c r="C31" s="114" t="s">
        <v>221</v>
      </c>
      <c r="D31" s="58" t="s">
        <v>46</v>
      </c>
      <c r="E31" s="115" t="s">
        <v>125</v>
      </c>
      <c r="F31" s="3">
        <v>2004</v>
      </c>
      <c r="G31" s="116">
        <v>3</v>
      </c>
      <c r="H31" s="241">
        <v>0.0031249999999999997</v>
      </c>
      <c r="I31" s="3">
        <v>7</v>
      </c>
      <c r="J31" s="243">
        <f t="shared" si="1"/>
        <v>1.298076923076923</v>
      </c>
      <c r="K31" s="3">
        <v>3</v>
      </c>
    </row>
    <row r="32" spans="1:11" ht="15.75">
      <c r="A32" s="3">
        <v>8</v>
      </c>
      <c r="B32" s="130" t="s">
        <v>306</v>
      </c>
      <c r="C32" s="114" t="s">
        <v>26</v>
      </c>
      <c r="D32" s="114" t="s">
        <v>25</v>
      </c>
      <c r="E32" s="115" t="s">
        <v>125</v>
      </c>
      <c r="F32" s="3">
        <v>2004</v>
      </c>
      <c r="G32" s="116">
        <v>2</v>
      </c>
      <c r="H32" s="241">
        <v>0.003159722222222222</v>
      </c>
      <c r="I32" s="3">
        <v>8</v>
      </c>
      <c r="J32" s="243">
        <f t="shared" si="1"/>
        <v>1.3124999999999998</v>
      </c>
      <c r="K32" s="3">
        <v>3</v>
      </c>
    </row>
    <row r="33" spans="1:11" ht="15.75" customHeight="1">
      <c r="A33" s="3">
        <v>9</v>
      </c>
      <c r="B33" s="118"/>
      <c r="C33" s="114" t="s">
        <v>126</v>
      </c>
      <c r="D33" s="121" t="s">
        <v>60</v>
      </c>
      <c r="E33" s="115" t="s">
        <v>125</v>
      </c>
      <c r="F33" s="3">
        <v>2006</v>
      </c>
      <c r="G33" s="116">
        <v>3</v>
      </c>
      <c r="H33" s="241">
        <v>0.0031712962962962958</v>
      </c>
      <c r="I33" s="3">
        <v>9</v>
      </c>
      <c r="J33" s="243">
        <f t="shared" si="1"/>
        <v>1.317307692307692</v>
      </c>
      <c r="K33" s="3">
        <v>3</v>
      </c>
    </row>
    <row r="34" spans="1:11" ht="15.75">
      <c r="A34" s="3">
        <v>10</v>
      </c>
      <c r="B34" s="118"/>
      <c r="C34" s="114" t="s">
        <v>211</v>
      </c>
      <c r="D34" s="114" t="s">
        <v>23</v>
      </c>
      <c r="E34" s="115" t="s">
        <v>125</v>
      </c>
      <c r="F34" s="3">
        <v>2005</v>
      </c>
      <c r="G34" s="116" t="s">
        <v>49</v>
      </c>
      <c r="H34" s="241">
        <v>0.0032291666666666666</v>
      </c>
      <c r="I34" s="3">
        <v>10</v>
      </c>
      <c r="J34" s="243">
        <f t="shared" si="1"/>
        <v>1.3413461538461537</v>
      </c>
      <c r="K34" s="3" t="s">
        <v>48</v>
      </c>
    </row>
    <row r="35" spans="1:11" ht="15.75">
      <c r="A35" s="3">
        <v>11</v>
      </c>
      <c r="B35" s="53"/>
      <c r="C35" s="114" t="s">
        <v>212</v>
      </c>
      <c r="D35" s="58" t="s">
        <v>46</v>
      </c>
      <c r="E35" s="115" t="s">
        <v>125</v>
      </c>
      <c r="F35" s="3">
        <v>2005</v>
      </c>
      <c r="G35" s="116">
        <v>2</v>
      </c>
      <c r="H35" s="241">
        <v>0.0032870370370370367</v>
      </c>
      <c r="I35" s="3">
        <v>11</v>
      </c>
      <c r="J35" s="243">
        <f>H35*$J$25/$H$25</f>
        <v>1.3653846153846152</v>
      </c>
      <c r="K35" s="3" t="s">
        <v>48</v>
      </c>
    </row>
    <row r="36" spans="1:11" ht="15.75">
      <c r="A36" s="3">
        <v>12</v>
      </c>
      <c r="B36" s="53"/>
      <c r="C36" s="114" t="s">
        <v>223</v>
      </c>
      <c r="D36" s="58" t="s">
        <v>92</v>
      </c>
      <c r="E36" s="115" t="s">
        <v>125</v>
      </c>
      <c r="F36" s="3">
        <v>2004</v>
      </c>
      <c r="G36" s="67" t="s">
        <v>49</v>
      </c>
      <c r="H36" s="241">
        <v>0.003321759259259259</v>
      </c>
      <c r="I36" s="3">
        <v>12</v>
      </c>
      <c r="J36" s="243">
        <f t="shared" si="1"/>
        <v>1.379807692307692</v>
      </c>
      <c r="K36" s="3" t="s">
        <v>80</v>
      </c>
    </row>
    <row r="37" spans="1:11" ht="15.75">
      <c r="A37" s="3">
        <v>13</v>
      </c>
      <c r="B37" s="133"/>
      <c r="C37" s="58" t="s">
        <v>224</v>
      </c>
      <c r="D37" s="114" t="s">
        <v>130</v>
      </c>
      <c r="E37" s="115" t="s">
        <v>125</v>
      </c>
      <c r="F37" s="3">
        <v>2004</v>
      </c>
      <c r="G37" s="67" t="s">
        <v>49</v>
      </c>
      <c r="H37" s="241">
        <v>0.0034027777777777784</v>
      </c>
      <c r="I37" s="3">
        <v>13</v>
      </c>
      <c r="J37" s="243">
        <f t="shared" si="1"/>
        <v>1.4134615384615385</v>
      </c>
      <c r="K37" s="3" t="s">
        <v>80</v>
      </c>
    </row>
    <row r="38" spans="1:11" ht="15.75">
      <c r="A38" s="3">
        <v>14</v>
      </c>
      <c r="B38" s="53"/>
      <c r="C38" s="114" t="s">
        <v>197</v>
      </c>
      <c r="D38" s="114" t="s">
        <v>198</v>
      </c>
      <c r="E38" s="115" t="s">
        <v>125</v>
      </c>
      <c r="F38" s="78">
        <v>2008</v>
      </c>
      <c r="G38" s="116" t="s">
        <v>48</v>
      </c>
      <c r="H38" s="241">
        <v>0.003414351851851852</v>
      </c>
      <c r="I38" s="3">
        <v>14</v>
      </c>
      <c r="J38" s="243">
        <f t="shared" si="1"/>
        <v>1.4182692307692308</v>
      </c>
      <c r="K38" s="3" t="s">
        <v>48</v>
      </c>
    </row>
    <row r="39" spans="1:11" ht="15.75" customHeight="1">
      <c r="A39" s="3">
        <v>15</v>
      </c>
      <c r="B39" s="134" t="s">
        <v>306</v>
      </c>
      <c r="C39" s="58" t="s">
        <v>210</v>
      </c>
      <c r="D39" s="121" t="s">
        <v>60</v>
      </c>
      <c r="E39" s="115" t="s">
        <v>125</v>
      </c>
      <c r="F39" s="3">
        <v>2005</v>
      </c>
      <c r="G39" s="67" t="s">
        <v>49</v>
      </c>
      <c r="H39" s="241">
        <v>0.0037268518518518514</v>
      </c>
      <c r="I39" s="3">
        <v>15</v>
      </c>
      <c r="J39" s="243">
        <f t="shared" si="1"/>
        <v>1.5480769230769227</v>
      </c>
      <c r="K39" s="3" t="s">
        <v>174</v>
      </c>
    </row>
    <row r="40" spans="1:11" ht="15.75" customHeight="1">
      <c r="A40" s="3">
        <v>16</v>
      </c>
      <c r="B40" s="152"/>
      <c r="C40" s="58" t="s">
        <v>3</v>
      </c>
      <c r="D40" s="121" t="s">
        <v>60</v>
      </c>
      <c r="E40" s="115" t="s">
        <v>125</v>
      </c>
      <c r="F40" s="3">
        <v>2006</v>
      </c>
      <c r="G40" s="67">
        <v>3</v>
      </c>
      <c r="H40" s="241">
        <v>0.0038078703703703707</v>
      </c>
      <c r="I40" s="3">
        <v>16</v>
      </c>
      <c r="J40" s="243"/>
      <c r="K40" s="3"/>
    </row>
    <row r="41" spans="1:11" ht="15.75">
      <c r="A41" s="3">
        <v>17</v>
      </c>
      <c r="B41" s="118"/>
      <c r="C41" s="58" t="s">
        <v>127</v>
      </c>
      <c r="D41" s="114" t="s">
        <v>479</v>
      </c>
      <c r="E41" s="115" t="s">
        <v>125</v>
      </c>
      <c r="F41" s="3">
        <v>2005</v>
      </c>
      <c r="G41" s="67" t="s">
        <v>49</v>
      </c>
      <c r="H41" s="241">
        <v>0.0038310185185185183</v>
      </c>
      <c r="I41" s="3">
        <v>17</v>
      </c>
      <c r="J41" s="3"/>
      <c r="K41" s="3"/>
    </row>
    <row r="42" spans="1:11" ht="15.75" customHeight="1">
      <c r="A42" s="3">
        <v>18</v>
      </c>
      <c r="B42" s="153"/>
      <c r="C42" s="114" t="s">
        <v>208</v>
      </c>
      <c r="D42" s="121" t="s">
        <v>60</v>
      </c>
      <c r="E42" s="115" t="s">
        <v>125</v>
      </c>
      <c r="F42" s="3">
        <v>2005</v>
      </c>
      <c r="G42" s="116">
        <v>2</v>
      </c>
      <c r="H42" s="241">
        <v>0.003923611111111111</v>
      </c>
      <c r="I42" s="3">
        <v>18</v>
      </c>
      <c r="J42" s="3"/>
      <c r="K42" s="3"/>
    </row>
    <row r="43" spans="1:11" ht="15.75" customHeight="1">
      <c r="A43" s="3">
        <v>19</v>
      </c>
      <c r="B43" s="53"/>
      <c r="C43" s="114" t="s">
        <v>2</v>
      </c>
      <c r="D43" s="121" t="s">
        <v>60</v>
      </c>
      <c r="E43" s="115" t="s">
        <v>125</v>
      </c>
      <c r="F43" s="3">
        <v>2006</v>
      </c>
      <c r="G43" s="116">
        <v>3</v>
      </c>
      <c r="H43" s="241">
        <v>0.003993055555555556</v>
      </c>
      <c r="I43" s="3">
        <v>19</v>
      </c>
      <c r="J43" s="3"/>
      <c r="K43" s="3"/>
    </row>
    <row r="44" spans="1:11" ht="15.75">
      <c r="A44" s="3">
        <v>20</v>
      </c>
      <c r="B44" s="118"/>
      <c r="C44" s="114" t="s">
        <v>214</v>
      </c>
      <c r="D44" s="58" t="s">
        <v>46</v>
      </c>
      <c r="E44" s="115" t="s">
        <v>125</v>
      </c>
      <c r="F44" s="3">
        <v>2005</v>
      </c>
      <c r="G44" s="116" t="s">
        <v>50</v>
      </c>
      <c r="H44" s="241">
        <v>0.004525462962962963</v>
      </c>
      <c r="I44" s="3">
        <v>20</v>
      </c>
      <c r="J44" s="3"/>
      <c r="K44" s="3"/>
    </row>
    <row r="45" spans="1:11" ht="15.75" customHeight="1">
      <c r="A45" s="3">
        <v>21</v>
      </c>
      <c r="B45" s="53"/>
      <c r="C45" s="114" t="s">
        <v>1</v>
      </c>
      <c r="D45" s="121" t="s">
        <v>130</v>
      </c>
      <c r="E45" s="115" t="s">
        <v>125</v>
      </c>
      <c r="F45" s="3">
        <v>2006</v>
      </c>
      <c r="G45" s="116" t="s">
        <v>51</v>
      </c>
      <c r="H45" s="241">
        <v>0.004918981481481482</v>
      </c>
      <c r="I45" s="3">
        <v>21</v>
      </c>
      <c r="J45" s="3"/>
      <c r="K45" s="3"/>
    </row>
    <row r="46" spans="1:11" ht="15.75" customHeight="1">
      <c r="A46" s="3">
        <v>22</v>
      </c>
      <c r="B46" s="118"/>
      <c r="C46" s="114" t="s">
        <v>209</v>
      </c>
      <c r="D46" s="154" t="s">
        <v>92</v>
      </c>
      <c r="E46" s="155" t="s">
        <v>125</v>
      </c>
      <c r="F46" s="3">
        <v>2005</v>
      </c>
      <c r="G46" s="156" t="s">
        <v>49</v>
      </c>
      <c r="H46" s="241">
        <v>0.0052430555555555555</v>
      </c>
      <c r="I46" s="3">
        <v>22</v>
      </c>
      <c r="J46" s="3"/>
      <c r="K46" s="3"/>
    </row>
    <row r="47" spans="1:11" ht="15.75">
      <c r="A47" s="3">
        <v>23</v>
      </c>
      <c r="B47" s="157"/>
      <c r="C47" s="119" t="s">
        <v>213</v>
      </c>
      <c r="D47" s="114" t="s">
        <v>23</v>
      </c>
      <c r="E47" s="115" t="s">
        <v>125</v>
      </c>
      <c r="F47" s="3">
        <v>2006</v>
      </c>
      <c r="G47" s="122" t="s">
        <v>50</v>
      </c>
      <c r="H47" s="241">
        <v>0.0052430555555555555</v>
      </c>
      <c r="I47" s="3">
        <v>22</v>
      </c>
      <c r="J47" s="3"/>
      <c r="K47" s="3"/>
    </row>
    <row r="48" spans="1:11" ht="15.75">
      <c r="A48" s="3">
        <v>24</v>
      </c>
      <c r="B48" s="118"/>
      <c r="C48" s="58" t="s">
        <v>128</v>
      </c>
      <c r="D48" s="120" t="s">
        <v>130</v>
      </c>
      <c r="E48" s="115" t="s">
        <v>125</v>
      </c>
      <c r="F48" s="3">
        <v>2006</v>
      </c>
      <c r="G48" s="67" t="s">
        <v>50</v>
      </c>
      <c r="H48" s="241">
        <v>0.005300925925925925</v>
      </c>
      <c r="I48" s="3">
        <v>24</v>
      </c>
      <c r="J48" s="3"/>
      <c r="K48" s="3"/>
    </row>
    <row r="49" spans="1:11" ht="15.75">
      <c r="A49" s="3">
        <v>25</v>
      </c>
      <c r="B49" s="113"/>
      <c r="C49" s="114" t="s">
        <v>301</v>
      </c>
      <c r="D49" s="114" t="s">
        <v>198</v>
      </c>
      <c r="E49" s="115" t="s">
        <v>125</v>
      </c>
      <c r="F49" s="78">
        <v>2009</v>
      </c>
      <c r="G49" s="116" t="s">
        <v>48</v>
      </c>
      <c r="H49" s="241">
        <v>0.00542824074074074</v>
      </c>
      <c r="I49" s="3">
        <v>25</v>
      </c>
      <c r="J49" s="3"/>
      <c r="K49" s="3"/>
    </row>
    <row r="50" spans="1:11" ht="15.75" customHeight="1">
      <c r="A50" s="3">
        <v>26</v>
      </c>
      <c r="B50" s="132"/>
      <c r="C50" s="114" t="s">
        <v>204</v>
      </c>
      <c r="D50" s="121" t="s">
        <v>59</v>
      </c>
      <c r="E50" s="115" t="s">
        <v>125</v>
      </c>
      <c r="F50" s="3">
        <v>2006</v>
      </c>
      <c r="G50" s="67" t="s">
        <v>49</v>
      </c>
      <c r="H50" s="241">
        <v>0.006273148148148148</v>
      </c>
      <c r="I50" s="3">
        <v>26</v>
      </c>
      <c r="J50" s="3"/>
      <c r="K50" s="3"/>
    </row>
    <row r="51" spans="1:11" ht="15.75" customHeight="1">
      <c r="A51" s="3">
        <v>27</v>
      </c>
      <c r="B51" s="53"/>
      <c r="C51" s="114" t="s">
        <v>205</v>
      </c>
      <c r="D51" s="121" t="s">
        <v>59</v>
      </c>
      <c r="E51" s="115" t="s">
        <v>125</v>
      </c>
      <c r="F51" s="3">
        <v>2006</v>
      </c>
      <c r="G51" s="67" t="s">
        <v>49</v>
      </c>
      <c r="H51" s="241">
        <v>0.006875</v>
      </c>
      <c r="I51" s="3">
        <v>27</v>
      </c>
      <c r="J51" s="3"/>
      <c r="K51" s="3"/>
    </row>
    <row r="52" spans="1:11" ht="15.75" customHeight="1">
      <c r="A52" s="3">
        <v>28</v>
      </c>
      <c r="B52" s="53"/>
      <c r="C52" s="114" t="s">
        <v>215</v>
      </c>
      <c r="D52" s="121" t="s">
        <v>59</v>
      </c>
      <c r="E52" s="115" t="s">
        <v>125</v>
      </c>
      <c r="F52" s="3">
        <v>2006</v>
      </c>
      <c r="G52" s="67" t="s">
        <v>49</v>
      </c>
      <c r="H52" s="241">
        <v>0.007835648148148149</v>
      </c>
      <c r="I52" s="3">
        <v>28</v>
      </c>
      <c r="J52" s="3"/>
      <c r="K52" s="3"/>
    </row>
    <row r="53" spans="1:11" ht="15.75">
      <c r="A53" s="3">
        <v>29</v>
      </c>
      <c r="B53" s="158"/>
      <c r="C53" s="114" t="s">
        <v>219</v>
      </c>
      <c r="D53" s="114" t="s">
        <v>23</v>
      </c>
      <c r="E53" s="115" t="s">
        <v>125</v>
      </c>
      <c r="F53" s="3">
        <v>2006</v>
      </c>
      <c r="G53" s="116" t="s">
        <v>49</v>
      </c>
      <c r="H53" s="241">
        <v>0.009907407407407408</v>
      </c>
      <c r="I53" s="3">
        <v>29</v>
      </c>
      <c r="J53" s="3"/>
      <c r="K53" s="3"/>
    </row>
    <row r="54" spans="1:11" ht="15.75">
      <c r="A54" s="55"/>
      <c r="B54" s="226"/>
      <c r="C54" s="214" t="s">
        <v>377</v>
      </c>
      <c r="D54" s="123"/>
      <c r="E54" s="125"/>
      <c r="F54" s="127"/>
      <c r="G54" s="159"/>
      <c r="H54" s="127"/>
      <c r="I54" s="88"/>
      <c r="J54" s="225"/>
      <c r="K54" s="225"/>
    </row>
    <row r="55" spans="1:11" ht="15.75">
      <c r="A55" s="55"/>
      <c r="B55" s="226"/>
      <c r="C55" s="223">
        <v>2</v>
      </c>
      <c r="D55" s="224">
        <v>1.05</v>
      </c>
      <c r="E55" s="231">
        <f>D55*$H$25</f>
        <v>0.002527777777777778</v>
      </c>
      <c r="F55" s="127"/>
      <c r="G55" s="159"/>
      <c r="H55" s="127"/>
      <c r="I55" s="88"/>
      <c r="J55" s="225"/>
      <c r="K55" s="225"/>
    </row>
    <row r="56" spans="1:11" ht="15.75">
      <c r="A56" s="55"/>
      <c r="B56" s="226"/>
      <c r="C56" s="216" t="s">
        <v>380</v>
      </c>
      <c r="D56" s="215">
        <v>1.32</v>
      </c>
      <c r="E56" s="231">
        <f>D56*$H$25</f>
        <v>0.003177777777777778</v>
      </c>
      <c r="F56" s="127"/>
      <c r="G56" s="159"/>
      <c r="H56" s="127"/>
      <c r="I56" s="88"/>
      <c r="J56" s="225"/>
      <c r="K56" s="225"/>
    </row>
    <row r="57" spans="1:11" ht="15.75">
      <c r="A57" s="55"/>
      <c r="B57" s="226"/>
      <c r="C57" s="216" t="s">
        <v>48</v>
      </c>
      <c r="D57" s="215">
        <v>1.5</v>
      </c>
      <c r="E57" s="231">
        <f>D57*$H$25</f>
        <v>0.0036111111111111114</v>
      </c>
      <c r="F57" s="127"/>
      <c r="G57" s="159"/>
      <c r="H57" s="127"/>
      <c r="I57" s="88"/>
      <c r="J57" s="225"/>
      <c r="K57" s="225"/>
    </row>
    <row r="58" spans="1:9" ht="22.5" customHeight="1">
      <c r="A58" s="418" t="s">
        <v>314</v>
      </c>
      <c r="B58" s="418"/>
      <c r="C58" s="418"/>
      <c r="D58" s="418"/>
      <c r="E58" s="88"/>
      <c r="F58" s="110" t="s">
        <v>67</v>
      </c>
      <c r="G58" s="159"/>
      <c r="H58" s="127"/>
      <c r="I58" s="84"/>
    </row>
    <row r="59" spans="1:11" ht="15.75">
      <c r="A59" s="3">
        <v>1</v>
      </c>
      <c r="B59" s="53"/>
      <c r="C59" s="114" t="s">
        <v>274</v>
      </c>
      <c r="D59" s="114" t="s">
        <v>231</v>
      </c>
      <c r="E59" s="115" t="s">
        <v>47</v>
      </c>
      <c r="F59" s="3">
        <v>2001</v>
      </c>
      <c r="G59" s="116">
        <v>2</v>
      </c>
      <c r="H59" s="241">
        <v>0.001736111111111111</v>
      </c>
      <c r="I59" s="3">
        <v>1</v>
      </c>
      <c r="J59" s="242">
        <v>1</v>
      </c>
      <c r="K59" s="131">
        <v>2</v>
      </c>
    </row>
    <row r="60" spans="1:11" ht="15.75">
      <c r="A60" s="3">
        <v>2</v>
      </c>
      <c r="B60" s="53"/>
      <c r="C60" s="114" t="s">
        <v>280</v>
      </c>
      <c r="D60" s="114" t="s">
        <v>231</v>
      </c>
      <c r="E60" s="115" t="s">
        <v>47</v>
      </c>
      <c r="F60" s="3">
        <v>2001</v>
      </c>
      <c r="G60" s="116">
        <v>2</v>
      </c>
      <c r="H60" s="241">
        <v>0.001736111111111111</v>
      </c>
      <c r="I60" s="3">
        <v>1</v>
      </c>
      <c r="J60" s="243">
        <f>H60*$J$59/$H$59</f>
        <v>1</v>
      </c>
      <c r="K60" s="131">
        <v>2</v>
      </c>
    </row>
    <row r="61" spans="1:11" ht="15.75">
      <c r="A61" s="3">
        <v>3</v>
      </c>
      <c r="B61" s="132"/>
      <c r="C61" s="114" t="s">
        <v>265</v>
      </c>
      <c r="D61" s="114" t="s">
        <v>198</v>
      </c>
      <c r="E61" s="115" t="s">
        <v>47</v>
      </c>
      <c r="F61" s="3">
        <v>2003</v>
      </c>
      <c r="G61" s="67">
        <v>3</v>
      </c>
      <c r="H61" s="241">
        <v>0.0018287037037037037</v>
      </c>
      <c r="I61" s="3">
        <v>3</v>
      </c>
      <c r="J61" s="243">
        <f aca="true" t="shared" si="2" ref="J61:J78">H61*$J$59/$H$59</f>
        <v>1.0533333333333335</v>
      </c>
      <c r="K61" s="131">
        <v>2</v>
      </c>
    </row>
    <row r="62" spans="1:11" ht="15.75">
      <c r="A62" s="3">
        <v>4</v>
      </c>
      <c r="B62" s="53"/>
      <c r="C62" s="114" t="s">
        <v>38</v>
      </c>
      <c r="D62" s="114" t="s">
        <v>25</v>
      </c>
      <c r="E62" s="115" t="s">
        <v>47</v>
      </c>
      <c r="F62" s="3">
        <v>2001</v>
      </c>
      <c r="G62" s="116">
        <v>2</v>
      </c>
      <c r="H62" s="241">
        <v>0.0019560185185185184</v>
      </c>
      <c r="I62" s="3">
        <v>4</v>
      </c>
      <c r="J62" s="243">
        <f t="shared" si="2"/>
        <v>1.1266666666666667</v>
      </c>
      <c r="K62" s="131">
        <v>2</v>
      </c>
    </row>
    <row r="63" spans="1:11" ht="15.75">
      <c r="A63" s="3">
        <v>5</v>
      </c>
      <c r="B63" s="160"/>
      <c r="C63" s="114" t="s">
        <v>21</v>
      </c>
      <c r="D63" s="120" t="s">
        <v>130</v>
      </c>
      <c r="E63" s="115" t="s">
        <v>47</v>
      </c>
      <c r="F63" s="3">
        <v>2003</v>
      </c>
      <c r="G63" s="116">
        <v>2</v>
      </c>
      <c r="H63" s="241">
        <v>0.002013888888888889</v>
      </c>
      <c r="I63" s="3">
        <v>5</v>
      </c>
      <c r="J63" s="243">
        <f t="shared" si="2"/>
        <v>1.1600000000000001</v>
      </c>
      <c r="K63" s="131">
        <v>3</v>
      </c>
    </row>
    <row r="64" spans="1:11" ht="15.75">
      <c r="A64" s="3">
        <v>6</v>
      </c>
      <c r="B64" s="53"/>
      <c r="C64" s="114" t="s">
        <v>36</v>
      </c>
      <c r="D64" s="114" t="s">
        <v>25</v>
      </c>
      <c r="E64" s="115" t="s">
        <v>47</v>
      </c>
      <c r="F64" s="3">
        <v>2001</v>
      </c>
      <c r="G64" s="116">
        <v>2</v>
      </c>
      <c r="H64" s="241">
        <v>0.002025462962962963</v>
      </c>
      <c r="I64" s="3">
        <v>6</v>
      </c>
      <c r="J64" s="243">
        <f t="shared" si="2"/>
        <v>1.1666666666666667</v>
      </c>
      <c r="K64" s="131">
        <v>3</v>
      </c>
    </row>
    <row r="65" spans="1:11" ht="15.75">
      <c r="A65" s="3">
        <v>7</v>
      </c>
      <c r="B65" s="161"/>
      <c r="C65" s="114" t="s">
        <v>281</v>
      </c>
      <c r="D65" s="114" t="s">
        <v>231</v>
      </c>
      <c r="E65" s="115" t="s">
        <v>47</v>
      </c>
      <c r="F65" s="3">
        <v>2002</v>
      </c>
      <c r="G65" s="116">
        <v>3</v>
      </c>
      <c r="H65" s="241">
        <v>0.002025462962962963</v>
      </c>
      <c r="I65" s="3">
        <v>6</v>
      </c>
      <c r="J65" s="243">
        <f t="shared" si="2"/>
        <v>1.1666666666666667</v>
      </c>
      <c r="K65" s="131">
        <v>3</v>
      </c>
    </row>
    <row r="66" spans="1:11" ht="15.75">
      <c r="A66" s="3">
        <v>8</v>
      </c>
      <c r="B66" s="118"/>
      <c r="C66" s="114" t="s">
        <v>282</v>
      </c>
      <c r="D66" s="114" t="s">
        <v>25</v>
      </c>
      <c r="E66" s="115" t="s">
        <v>47</v>
      </c>
      <c r="F66" s="3">
        <v>2002</v>
      </c>
      <c r="G66" s="116">
        <v>2</v>
      </c>
      <c r="H66" s="241">
        <v>0.0020370370370370373</v>
      </c>
      <c r="I66" s="3">
        <v>8</v>
      </c>
      <c r="J66" s="243">
        <f t="shared" si="2"/>
        <v>1.1733333333333336</v>
      </c>
      <c r="K66" s="131">
        <v>3</v>
      </c>
    </row>
    <row r="67" spans="1:11" ht="15.75">
      <c r="A67" s="3">
        <v>9</v>
      </c>
      <c r="B67" s="113"/>
      <c r="C67" s="114" t="s">
        <v>19</v>
      </c>
      <c r="D67" s="120" t="s">
        <v>130</v>
      </c>
      <c r="E67" s="115" t="s">
        <v>47</v>
      </c>
      <c r="F67" s="3">
        <v>2003</v>
      </c>
      <c r="G67" s="116">
        <v>3</v>
      </c>
      <c r="H67" s="241">
        <v>0.0021296296296296298</v>
      </c>
      <c r="I67" s="3">
        <v>9</v>
      </c>
      <c r="J67" s="243">
        <f t="shared" si="2"/>
        <v>1.2266666666666668</v>
      </c>
      <c r="K67" s="131">
        <v>3</v>
      </c>
    </row>
    <row r="68" spans="1:11" ht="15.75">
      <c r="A68" s="3">
        <v>10</v>
      </c>
      <c r="B68" s="162"/>
      <c r="C68" s="114" t="s">
        <v>12</v>
      </c>
      <c r="D68" s="120" t="s">
        <v>130</v>
      </c>
      <c r="E68" s="115" t="s">
        <v>47</v>
      </c>
      <c r="F68" s="3">
        <v>2003</v>
      </c>
      <c r="G68" s="116">
        <v>2</v>
      </c>
      <c r="H68" s="241">
        <v>0.0021412037037037038</v>
      </c>
      <c r="I68" s="3">
        <v>10</v>
      </c>
      <c r="J68" s="243">
        <f t="shared" si="2"/>
        <v>1.2333333333333334</v>
      </c>
      <c r="K68" s="131">
        <v>3</v>
      </c>
    </row>
    <row r="69" spans="1:11" ht="15.75">
      <c r="A69" s="3">
        <v>11</v>
      </c>
      <c r="B69" s="118"/>
      <c r="C69" s="58" t="s">
        <v>13</v>
      </c>
      <c r="D69" s="13" t="s">
        <v>56</v>
      </c>
      <c r="E69" s="115" t="s">
        <v>47</v>
      </c>
      <c r="F69" s="3">
        <v>2003</v>
      </c>
      <c r="G69" s="67" t="s">
        <v>49</v>
      </c>
      <c r="H69" s="241">
        <v>0.0023263888888888887</v>
      </c>
      <c r="I69" s="3">
        <v>11</v>
      </c>
      <c r="J69" s="243">
        <f t="shared" si="2"/>
        <v>1.3399999999999999</v>
      </c>
      <c r="K69" s="131">
        <v>3</v>
      </c>
    </row>
    <row r="70" spans="1:11" ht="15.75">
      <c r="A70" s="3">
        <v>12</v>
      </c>
      <c r="B70" s="133"/>
      <c r="C70" s="114" t="s">
        <v>37</v>
      </c>
      <c r="D70" s="114" t="s">
        <v>56</v>
      </c>
      <c r="E70" s="115" t="s">
        <v>47</v>
      </c>
      <c r="F70" s="3">
        <v>2002</v>
      </c>
      <c r="G70" s="116" t="s">
        <v>49</v>
      </c>
      <c r="H70" s="241">
        <v>0.002337962962962963</v>
      </c>
      <c r="I70" s="3">
        <v>12</v>
      </c>
      <c r="J70" s="243">
        <f t="shared" si="2"/>
        <v>1.346666666666667</v>
      </c>
      <c r="K70" s="131">
        <v>3</v>
      </c>
    </row>
    <row r="71" spans="1:11" ht="15.75">
      <c r="A71" s="3">
        <v>13</v>
      </c>
      <c r="B71" s="53"/>
      <c r="C71" s="114" t="s">
        <v>278</v>
      </c>
      <c r="D71" s="114" t="s">
        <v>231</v>
      </c>
      <c r="E71" s="115" t="s">
        <v>47</v>
      </c>
      <c r="F71" s="3">
        <v>2001</v>
      </c>
      <c r="G71" s="116">
        <v>3</v>
      </c>
      <c r="H71" s="241">
        <v>0.002349537037037037</v>
      </c>
      <c r="I71" s="3">
        <v>13</v>
      </c>
      <c r="J71" s="243">
        <f t="shared" si="2"/>
        <v>1.3533333333333335</v>
      </c>
      <c r="K71" s="131">
        <v>3</v>
      </c>
    </row>
    <row r="72" spans="1:11" ht="15.75">
      <c r="A72" s="3">
        <v>14</v>
      </c>
      <c r="B72" s="130" t="s">
        <v>306</v>
      </c>
      <c r="C72" s="114" t="s">
        <v>279</v>
      </c>
      <c r="D72" s="114" t="s">
        <v>231</v>
      </c>
      <c r="E72" s="115" t="s">
        <v>47</v>
      </c>
      <c r="F72" s="3">
        <v>2001</v>
      </c>
      <c r="G72" s="116">
        <v>2</v>
      </c>
      <c r="H72" s="241">
        <v>0.002384259259259259</v>
      </c>
      <c r="I72" s="3">
        <v>14</v>
      </c>
      <c r="J72" s="243">
        <f t="shared" si="2"/>
        <v>1.3733333333333333</v>
      </c>
      <c r="K72" s="131">
        <v>3</v>
      </c>
    </row>
    <row r="73" spans="1:11" ht="15.75">
      <c r="A73" s="3">
        <v>15</v>
      </c>
      <c r="B73" s="130" t="s">
        <v>306</v>
      </c>
      <c r="C73" s="114" t="s">
        <v>15</v>
      </c>
      <c r="D73" s="120" t="s">
        <v>130</v>
      </c>
      <c r="E73" s="115" t="s">
        <v>47</v>
      </c>
      <c r="F73" s="3">
        <v>2003</v>
      </c>
      <c r="G73" s="116">
        <v>2</v>
      </c>
      <c r="H73" s="241">
        <v>0.002534722222222222</v>
      </c>
      <c r="I73" s="3">
        <v>15</v>
      </c>
      <c r="J73" s="243">
        <f>H73*$J$59/$H$59</f>
        <v>1.46</v>
      </c>
      <c r="K73" s="3" t="s">
        <v>174</v>
      </c>
    </row>
    <row r="74" spans="1:11" ht="15.75">
      <c r="A74" s="3">
        <v>16</v>
      </c>
      <c r="B74" s="163"/>
      <c r="C74" s="114" t="s">
        <v>11</v>
      </c>
      <c r="D74" s="120" t="s">
        <v>130</v>
      </c>
      <c r="E74" s="115" t="s">
        <v>47</v>
      </c>
      <c r="F74" s="3">
        <v>2003</v>
      </c>
      <c r="G74" s="116">
        <v>2</v>
      </c>
      <c r="H74" s="241">
        <v>0.002615740740740741</v>
      </c>
      <c r="I74" s="3">
        <v>16</v>
      </c>
      <c r="J74" s="243">
        <f t="shared" si="2"/>
        <v>1.5066666666666668</v>
      </c>
      <c r="K74" s="3" t="s">
        <v>174</v>
      </c>
    </row>
    <row r="75" spans="1:11" ht="15.75">
      <c r="A75" s="3">
        <v>17</v>
      </c>
      <c r="B75" s="53"/>
      <c r="C75" s="119" t="s">
        <v>152</v>
      </c>
      <c r="D75" s="114" t="s">
        <v>92</v>
      </c>
      <c r="E75" s="115" t="s">
        <v>47</v>
      </c>
      <c r="F75" s="3">
        <v>2003</v>
      </c>
      <c r="G75" s="116" t="s">
        <v>49</v>
      </c>
      <c r="H75" s="241">
        <v>0.0026967592592592594</v>
      </c>
      <c r="I75" s="3">
        <v>17</v>
      </c>
      <c r="J75" s="243">
        <f>H75*$J$59/$H$59</f>
        <v>1.5533333333333335</v>
      </c>
      <c r="K75" s="3" t="s">
        <v>174</v>
      </c>
    </row>
    <row r="76" spans="1:11" ht="15.75">
      <c r="A76" s="3">
        <v>18</v>
      </c>
      <c r="B76" s="133"/>
      <c r="C76" s="114" t="s">
        <v>147</v>
      </c>
      <c r="D76" s="114" t="s">
        <v>60</v>
      </c>
      <c r="E76" s="3" t="s">
        <v>47</v>
      </c>
      <c r="F76" s="3">
        <v>2003</v>
      </c>
      <c r="G76" s="116">
        <v>2</v>
      </c>
      <c r="H76" s="241">
        <v>0.0027083333333333334</v>
      </c>
      <c r="I76" s="3">
        <v>18</v>
      </c>
      <c r="J76" s="243">
        <f t="shared" si="2"/>
        <v>1.56</v>
      </c>
      <c r="K76" s="3" t="s">
        <v>174</v>
      </c>
    </row>
    <row r="77" spans="1:11" ht="15.75" customHeight="1">
      <c r="A77" s="3">
        <v>19</v>
      </c>
      <c r="B77" s="53"/>
      <c r="C77" s="114" t="s">
        <v>276</v>
      </c>
      <c r="D77" s="121" t="s">
        <v>59</v>
      </c>
      <c r="E77" s="115" t="s">
        <v>47</v>
      </c>
      <c r="F77" s="3">
        <v>2002</v>
      </c>
      <c r="G77" s="116" t="s">
        <v>51</v>
      </c>
      <c r="H77" s="241">
        <v>0.002731481481481482</v>
      </c>
      <c r="I77" s="3">
        <v>19</v>
      </c>
      <c r="J77" s="243">
        <f>H77*$J$59/$H$59</f>
        <v>1.5733333333333337</v>
      </c>
      <c r="K77" s="3" t="s">
        <v>174</v>
      </c>
    </row>
    <row r="78" spans="1:11" ht="15.75">
      <c r="A78" s="3">
        <v>20</v>
      </c>
      <c r="B78" s="160"/>
      <c r="C78" s="114" t="s">
        <v>18</v>
      </c>
      <c r="D78" s="58" t="s">
        <v>17</v>
      </c>
      <c r="E78" s="115" t="s">
        <v>47</v>
      </c>
      <c r="F78" s="3">
        <v>2003</v>
      </c>
      <c r="G78" s="116">
        <v>2</v>
      </c>
      <c r="H78" s="241">
        <v>0.002800925925925926</v>
      </c>
      <c r="I78" s="3">
        <v>20</v>
      </c>
      <c r="J78" s="243">
        <f t="shared" si="2"/>
        <v>1.6133333333333335</v>
      </c>
      <c r="K78" s="3" t="s">
        <v>174</v>
      </c>
    </row>
    <row r="79" spans="1:11" ht="15.75">
      <c r="A79" s="3">
        <v>21</v>
      </c>
      <c r="B79" s="130" t="s">
        <v>306</v>
      </c>
      <c r="C79" s="114" t="s">
        <v>283</v>
      </c>
      <c r="D79" s="58" t="s">
        <v>17</v>
      </c>
      <c r="E79" s="115" t="s">
        <v>47</v>
      </c>
      <c r="F79" s="3">
        <v>2002</v>
      </c>
      <c r="G79" s="67">
        <v>2</v>
      </c>
      <c r="H79" s="241">
        <v>0.0029282407407407412</v>
      </c>
      <c r="I79" s="3">
        <v>21</v>
      </c>
      <c r="J79" s="243">
        <f>H79*$J$59/$H$59</f>
        <v>1.686666666666667</v>
      </c>
      <c r="K79" s="3" t="s">
        <v>174</v>
      </c>
    </row>
    <row r="80" spans="1:11" ht="15.75">
      <c r="A80" s="3">
        <v>22</v>
      </c>
      <c r="B80" s="163"/>
      <c r="C80" s="119" t="s">
        <v>35</v>
      </c>
      <c r="D80" s="114" t="s">
        <v>23</v>
      </c>
      <c r="E80" s="115" t="s">
        <v>47</v>
      </c>
      <c r="F80" s="3">
        <v>2001</v>
      </c>
      <c r="G80" s="116" t="s">
        <v>51</v>
      </c>
      <c r="H80" s="241">
        <v>0.003043981481481482</v>
      </c>
      <c r="I80" s="3">
        <v>22</v>
      </c>
      <c r="J80" s="3"/>
      <c r="K80" s="3"/>
    </row>
    <row r="81" spans="1:11" ht="15.75">
      <c r="A81" s="3">
        <v>23</v>
      </c>
      <c r="B81" s="164" t="s">
        <v>306</v>
      </c>
      <c r="C81" s="58" t="s">
        <v>9</v>
      </c>
      <c r="D81" s="13" t="s">
        <v>123</v>
      </c>
      <c r="E81" s="115" t="s">
        <v>47</v>
      </c>
      <c r="F81" s="3">
        <v>2003</v>
      </c>
      <c r="G81" s="150" t="s">
        <v>49</v>
      </c>
      <c r="H81" s="241">
        <v>0.003090277777777778</v>
      </c>
      <c r="I81" s="3">
        <v>23</v>
      </c>
      <c r="J81" s="3"/>
      <c r="K81" s="3"/>
    </row>
    <row r="82" spans="1:11" ht="15.75">
      <c r="A82" s="3">
        <v>24</v>
      </c>
      <c r="B82" s="164" t="s">
        <v>306</v>
      </c>
      <c r="C82" s="114" t="s">
        <v>150</v>
      </c>
      <c r="D82" s="114" t="s">
        <v>56</v>
      </c>
      <c r="E82" s="115" t="s">
        <v>47</v>
      </c>
      <c r="F82" s="3">
        <v>2002</v>
      </c>
      <c r="G82" s="116" t="s">
        <v>49</v>
      </c>
      <c r="H82" s="241">
        <v>0.0032175925925925926</v>
      </c>
      <c r="I82" s="3">
        <v>24</v>
      </c>
      <c r="J82" s="3"/>
      <c r="K82" s="3"/>
    </row>
    <row r="83" spans="1:11" ht="15.75">
      <c r="A83" s="3">
        <v>25</v>
      </c>
      <c r="B83" s="164" t="s">
        <v>306</v>
      </c>
      <c r="C83" s="114" t="s">
        <v>153</v>
      </c>
      <c r="D83" s="114" t="s">
        <v>92</v>
      </c>
      <c r="E83" s="115" t="s">
        <v>47</v>
      </c>
      <c r="F83" s="3">
        <v>2003</v>
      </c>
      <c r="G83" s="116" t="s">
        <v>49</v>
      </c>
      <c r="H83" s="241">
        <v>0.00337962962962963</v>
      </c>
      <c r="I83" s="3">
        <v>25</v>
      </c>
      <c r="J83" s="3"/>
      <c r="K83" s="3"/>
    </row>
    <row r="84" spans="1:11" ht="15.75">
      <c r="A84" s="3">
        <v>26</v>
      </c>
      <c r="B84" s="164" t="s">
        <v>306</v>
      </c>
      <c r="C84" s="58" t="s">
        <v>16</v>
      </c>
      <c r="D84" s="58" t="s">
        <v>17</v>
      </c>
      <c r="E84" s="115" t="s">
        <v>47</v>
      </c>
      <c r="F84" s="3">
        <v>2003</v>
      </c>
      <c r="G84" s="67" t="s">
        <v>50</v>
      </c>
      <c r="H84" s="241">
        <v>0.003414351851851852</v>
      </c>
      <c r="I84" s="3">
        <v>26</v>
      </c>
      <c r="J84" s="3"/>
      <c r="K84" s="3"/>
    </row>
    <row r="85" spans="1:11" ht="15.75" customHeight="1">
      <c r="A85" s="3">
        <v>27</v>
      </c>
      <c r="B85" s="133"/>
      <c r="C85" s="121" t="s">
        <v>34</v>
      </c>
      <c r="D85" s="13" t="s">
        <v>123</v>
      </c>
      <c r="E85" s="115" t="s">
        <v>47</v>
      </c>
      <c r="F85" s="3">
        <v>2002</v>
      </c>
      <c r="G85" s="150" t="s">
        <v>49</v>
      </c>
      <c r="H85" s="241">
        <v>0.003599537037037037</v>
      </c>
      <c r="I85" s="3">
        <v>27</v>
      </c>
      <c r="J85" s="3"/>
      <c r="K85" s="3"/>
    </row>
    <row r="86" spans="1:11" ht="15.75" customHeight="1">
      <c r="A86" s="3">
        <v>28</v>
      </c>
      <c r="B86" s="164" t="s">
        <v>306</v>
      </c>
      <c r="C86" s="114" t="s">
        <v>275</v>
      </c>
      <c r="D86" s="121" t="s">
        <v>59</v>
      </c>
      <c r="E86" s="115" t="s">
        <v>47</v>
      </c>
      <c r="F86" s="3">
        <v>2002</v>
      </c>
      <c r="G86" s="116" t="s">
        <v>51</v>
      </c>
      <c r="H86" s="241">
        <v>0.0044907407407407405</v>
      </c>
      <c r="I86" s="3">
        <v>28</v>
      </c>
      <c r="J86" s="3"/>
      <c r="K86" s="3"/>
    </row>
    <row r="87" spans="1:11" ht="15.75" customHeight="1">
      <c r="A87" s="3">
        <v>29</v>
      </c>
      <c r="B87" s="165" t="s">
        <v>306</v>
      </c>
      <c r="C87" s="114" t="s">
        <v>270</v>
      </c>
      <c r="D87" s="154" t="s">
        <v>92</v>
      </c>
      <c r="E87" s="3" t="s">
        <v>47</v>
      </c>
      <c r="F87" s="3">
        <v>2003</v>
      </c>
      <c r="G87" s="156" t="s">
        <v>49</v>
      </c>
      <c r="H87" s="241">
        <v>0.006018518518518518</v>
      </c>
      <c r="I87" s="3">
        <v>29</v>
      </c>
      <c r="J87" s="3"/>
      <c r="K87" s="3"/>
    </row>
    <row r="88" spans="1:11" ht="15.75" customHeight="1">
      <c r="A88" s="3">
        <v>30</v>
      </c>
      <c r="B88" s="164" t="s">
        <v>306</v>
      </c>
      <c r="C88" s="114" t="s">
        <v>316</v>
      </c>
      <c r="D88" s="121" t="s">
        <v>59</v>
      </c>
      <c r="E88" s="115" t="s">
        <v>47</v>
      </c>
      <c r="F88" s="3">
        <v>2002</v>
      </c>
      <c r="G88" s="156" t="s">
        <v>49</v>
      </c>
      <c r="H88" s="241">
        <v>0.006527777777777778</v>
      </c>
      <c r="I88" s="3">
        <v>30</v>
      </c>
      <c r="J88" s="3"/>
      <c r="K88" s="3"/>
    </row>
    <row r="89" spans="1:11" ht="15.75" customHeight="1">
      <c r="A89" s="55"/>
      <c r="B89" s="123"/>
      <c r="C89" s="214" t="s">
        <v>382</v>
      </c>
      <c r="D89" s="227"/>
      <c r="E89" s="125"/>
      <c r="F89" s="88"/>
      <c r="G89" s="228"/>
      <c r="H89" s="127"/>
      <c r="I89" s="88"/>
      <c r="J89" s="225"/>
      <c r="K89" s="225"/>
    </row>
    <row r="90" spans="1:11" ht="15.75" customHeight="1">
      <c r="A90" s="55"/>
      <c r="B90" s="123"/>
      <c r="C90" s="223">
        <v>2</v>
      </c>
      <c r="D90" s="224">
        <v>1.14</v>
      </c>
      <c r="E90" s="231">
        <f>D90*$H$59</f>
        <v>0.0019791666666666664</v>
      </c>
      <c r="F90" s="88"/>
      <c r="G90" s="228"/>
      <c r="H90" s="127"/>
      <c r="I90" s="88"/>
      <c r="J90" s="225"/>
      <c r="K90" s="225"/>
    </row>
    <row r="91" spans="1:11" ht="15.75" customHeight="1">
      <c r="A91" s="55"/>
      <c r="B91" s="123"/>
      <c r="C91" s="216" t="s">
        <v>380</v>
      </c>
      <c r="D91" s="215">
        <v>1.42</v>
      </c>
      <c r="E91" s="231">
        <f>D91*$H$59</f>
        <v>0.0024652777777777776</v>
      </c>
      <c r="F91" s="88"/>
      <c r="G91" s="228"/>
      <c r="H91" s="127"/>
      <c r="I91" s="88"/>
      <c r="J91" s="225"/>
      <c r="K91" s="225"/>
    </row>
    <row r="92" spans="1:11" ht="15.75" customHeight="1">
      <c r="A92" s="55"/>
      <c r="B92" s="123"/>
      <c r="C92" s="216" t="s">
        <v>48</v>
      </c>
      <c r="D92" s="215">
        <v>1.62</v>
      </c>
      <c r="E92" s="231">
        <f>D92*$H$59</f>
        <v>0.0028125</v>
      </c>
      <c r="F92" s="88"/>
      <c r="G92" s="228"/>
      <c r="H92" s="127"/>
      <c r="I92" s="88"/>
      <c r="J92" s="225"/>
      <c r="K92" s="225"/>
    </row>
    <row r="93" spans="1:9" ht="22.5" customHeight="1">
      <c r="A93" s="418" t="s">
        <v>315</v>
      </c>
      <c r="B93" s="418"/>
      <c r="C93" s="418"/>
      <c r="D93" s="418"/>
      <c r="E93" s="125"/>
      <c r="F93" s="110" t="s">
        <v>67</v>
      </c>
      <c r="G93" s="166"/>
      <c r="H93" s="127"/>
      <c r="I93" s="84"/>
    </row>
    <row r="94" spans="1:11" ht="15.75" customHeight="1">
      <c r="A94" s="3">
        <v>1</v>
      </c>
      <c r="B94" s="164" t="s">
        <v>306</v>
      </c>
      <c r="C94" s="114" t="s">
        <v>14</v>
      </c>
      <c r="D94" s="121" t="s">
        <v>60</v>
      </c>
      <c r="E94" s="115" t="s">
        <v>47</v>
      </c>
      <c r="F94" s="3">
        <v>2004</v>
      </c>
      <c r="G94" s="116">
        <v>2</v>
      </c>
      <c r="H94" s="241">
        <v>0.0021759259259259258</v>
      </c>
      <c r="I94" s="3">
        <v>1</v>
      </c>
      <c r="J94" s="242">
        <v>1</v>
      </c>
      <c r="K94" s="3">
        <v>2</v>
      </c>
    </row>
    <row r="95" spans="1:11" ht="15.75" customHeight="1">
      <c r="A95" s="3">
        <v>2</v>
      </c>
      <c r="B95" s="164" t="s">
        <v>306</v>
      </c>
      <c r="C95" s="114" t="s">
        <v>317</v>
      </c>
      <c r="D95" s="121" t="s">
        <v>60</v>
      </c>
      <c r="E95" s="115" t="s">
        <v>47</v>
      </c>
      <c r="F95" s="3">
        <v>2006</v>
      </c>
      <c r="G95" s="116">
        <v>3</v>
      </c>
      <c r="H95" s="241">
        <v>0.0021874999999999998</v>
      </c>
      <c r="I95" s="3">
        <v>2</v>
      </c>
      <c r="J95" s="243">
        <f>H95*$J$94/$H$94</f>
        <v>1.0053191489361701</v>
      </c>
      <c r="K95" s="3">
        <v>2</v>
      </c>
    </row>
    <row r="96" spans="1:11" ht="15.75" customHeight="1">
      <c r="A96" s="3">
        <v>3</v>
      </c>
      <c r="B96" s="164" t="s">
        <v>306</v>
      </c>
      <c r="C96" s="114" t="s">
        <v>10</v>
      </c>
      <c r="D96" s="114" t="s">
        <v>132</v>
      </c>
      <c r="E96" s="115" t="s">
        <v>47</v>
      </c>
      <c r="F96" s="3">
        <v>2005</v>
      </c>
      <c r="G96" s="116" t="s">
        <v>51</v>
      </c>
      <c r="H96" s="241">
        <v>0.0022685185185185182</v>
      </c>
      <c r="I96" s="3">
        <v>3</v>
      </c>
      <c r="J96" s="243">
        <f aca="true" t="shared" si="3" ref="J96:J115">H96*$J$94/$H$94</f>
        <v>1.0425531914893615</v>
      </c>
      <c r="K96" s="3">
        <v>2</v>
      </c>
    </row>
    <row r="97" spans="1:11" ht="15.75" customHeight="1">
      <c r="A97" s="3">
        <v>4</v>
      </c>
      <c r="B97" s="163"/>
      <c r="C97" s="58" t="s">
        <v>268</v>
      </c>
      <c r="D97" s="58" t="s">
        <v>25</v>
      </c>
      <c r="E97" s="115" t="s">
        <v>47</v>
      </c>
      <c r="F97" s="3">
        <v>2004</v>
      </c>
      <c r="G97" s="116">
        <v>3</v>
      </c>
      <c r="H97" s="241">
        <v>0.0023958333333333336</v>
      </c>
      <c r="I97" s="3">
        <v>4</v>
      </c>
      <c r="J97" s="243">
        <f t="shared" si="3"/>
        <v>1.1010638297872342</v>
      </c>
      <c r="K97" s="3">
        <v>2</v>
      </c>
    </row>
    <row r="98" spans="1:11" ht="15.75" customHeight="1">
      <c r="A98" s="3">
        <v>5</v>
      </c>
      <c r="B98" s="53"/>
      <c r="C98" s="114" t="s">
        <v>20</v>
      </c>
      <c r="D98" s="121" t="s">
        <v>60</v>
      </c>
      <c r="E98" s="115" t="s">
        <v>47</v>
      </c>
      <c r="F98" s="3">
        <v>2004</v>
      </c>
      <c r="G98" s="67">
        <v>2</v>
      </c>
      <c r="H98" s="241">
        <v>0.0024421296296296296</v>
      </c>
      <c r="I98" s="3">
        <v>5</v>
      </c>
      <c r="J98" s="243">
        <f t="shared" si="3"/>
        <v>1.122340425531915</v>
      </c>
      <c r="K98" s="3">
        <v>2</v>
      </c>
    </row>
    <row r="99" spans="1:11" ht="15.75">
      <c r="A99" s="3">
        <v>6</v>
      </c>
      <c r="B99" s="53"/>
      <c r="C99" s="114" t="s">
        <v>165</v>
      </c>
      <c r="D99" s="114" t="s">
        <v>198</v>
      </c>
      <c r="E99" s="115" t="s">
        <v>47</v>
      </c>
      <c r="F99" s="3">
        <v>2007</v>
      </c>
      <c r="G99" s="116">
        <v>3</v>
      </c>
      <c r="H99" s="241">
        <v>0.0024652777777777776</v>
      </c>
      <c r="I99" s="3">
        <v>6</v>
      </c>
      <c r="J99" s="243">
        <f t="shared" si="3"/>
        <v>1.1329787234042554</v>
      </c>
      <c r="K99" s="3">
        <v>2</v>
      </c>
    </row>
    <row r="100" spans="1:11" ht="15.75">
      <c r="A100" s="3">
        <v>7</v>
      </c>
      <c r="B100" s="53"/>
      <c r="C100" s="114" t="s">
        <v>250</v>
      </c>
      <c r="D100" s="13" t="s">
        <v>123</v>
      </c>
      <c r="E100" s="115" t="s">
        <v>47</v>
      </c>
      <c r="F100" s="3">
        <v>2005</v>
      </c>
      <c r="G100" s="122" t="s">
        <v>49</v>
      </c>
      <c r="H100" s="241">
        <v>0.0025694444444444445</v>
      </c>
      <c r="I100" s="3">
        <v>7</v>
      </c>
      <c r="J100" s="243">
        <f t="shared" si="3"/>
        <v>1.1808510638297873</v>
      </c>
      <c r="K100" s="3">
        <v>3</v>
      </c>
    </row>
    <row r="101" spans="1:11" ht="15.75">
      <c r="A101" s="3">
        <v>8</v>
      </c>
      <c r="B101" s="53"/>
      <c r="C101" s="58" t="s">
        <v>149</v>
      </c>
      <c r="D101" s="114" t="s">
        <v>307</v>
      </c>
      <c r="E101" s="3" t="s">
        <v>47</v>
      </c>
      <c r="F101" s="3">
        <v>2006</v>
      </c>
      <c r="G101" s="116">
        <v>3</v>
      </c>
      <c r="H101" s="241">
        <v>0.0026620370370370374</v>
      </c>
      <c r="I101" s="3">
        <v>8</v>
      </c>
      <c r="J101" s="243">
        <f t="shared" si="3"/>
        <v>1.223404255319149</v>
      </c>
      <c r="K101" s="3">
        <v>3</v>
      </c>
    </row>
    <row r="102" spans="1:11" ht="15.75">
      <c r="A102" s="3">
        <v>9</v>
      </c>
      <c r="B102" s="53"/>
      <c r="C102" s="119" t="s">
        <v>148</v>
      </c>
      <c r="D102" s="119" t="s">
        <v>60</v>
      </c>
      <c r="E102" s="115" t="s">
        <v>47</v>
      </c>
      <c r="F102" s="3">
        <v>2004</v>
      </c>
      <c r="G102" s="67">
        <v>2</v>
      </c>
      <c r="H102" s="241">
        <v>0.002685185185185185</v>
      </c>
      <c r="I102" s="3">
        <v>9</v>
      </c>
      <c r="J102" s="243">
        <f t="shared" si="3"/>
        <v>1.2340425531914894</v>
      </c>
      <c r="K102" s="3">
        <v>3</v>
      </c>
    </row>
    <row r="103" spans="1:11" ht="15.75">
      <c r="A103" s="3">
        <v>10</v>
      </c>
      <c r="B103" s="167"/>
      <c r="C103" s="114" t="s">
        <v>251</v>
      </c>
      <c r="D103" s="58" t="s">
        <v>46</v>
      </c>
      <c r="E103" s="115" t="s">
        <v>47</v>
      </c>
      <c r="F103" s="3">
        <v>2005</v>
      </c>
      <c r="G103" s="116">
        <v>2</v>
      </c>
      <c r="H103" s="241">
        <v>0.002743055555555556</v>
      </c>
      <c r="I103" s="3">
        <v>10</v>
      </c>
      <c r="J103" s="243">
        <f t="shared" si="3"/>
        <v>1.2606382978723407</v>
      </c>
      <c r="K103" s="3">
        <v>3</v>
      </c>
    </row>
    <row r="104" spans="1:11" ht="15.75">
      <c r="A104" s="3">
        <v>11</v>
      </c>
      <c r="B104" s="53"/>
      <c r="C104" s="114" t="s">
        <v>269</v>
      </c>
      <c r="D104" s="58" t="s">
        <v>46</v>
      </c>
      <c r="E104" s="115" t="s">
        <v>47</v>
      </c>
      <c r="F104" s="3">
        <v>2004</v>
      </c>
      <c r="G104" s="116">
        <v>2</v>
      </c>
      <c r="H104" s="241">
        <v>0.0027662037037037034</v>
      </c>
      <c r="I104" s="3">
        <v>11</v>
      </c>
      <c r="J104" s="243">
        <f t="shared" si="3"/>
        <v>1.2712765957446808</v>
      </c>
      <c r="K104" s="3">
        <v>3</v>
      </c>
    </row>
    <row r="105" spans="1:11" ht="15.75" customHeight="1">
      <c r="A105" s="3">
        <v>12</v>
      </c>
      <c r="B105" s="3"/>
      <c r="C105" s="121" t="s">
        <v>253</v>
      </c>
      <c r="D105" s="121" t="s">
        <v>46</v>
      </c>
      <c r="E105" s="115" t="s">
        <v>47</v>
      </c>
      <c r="F105" s="3">
        <v>2006</v>
      </c>
      <c r="G105" s="150">
        <v>2</v>
      </c>
      <c r="H105" s="241">
        <v>0.002777777777777778</v>
      </c>
      <c r="I105" s="3">
        <v>12</v>
      </c>
      <c r="J105" s="243">
        <f t="shared" si="3"/>
        <v>1.2765957446808511</v>
      </c>
      <c r="K105" s="3">
        <v>3</v>
      </c>
    </row>
    <row r="106" spans="1:11" ht="15.75" customHeight="1">
      <c r="A106" s="3">
        <v>13</v>
      </c>
      <c r="B106" s="3"/>
      <c r="C106" s="114" t="s">
        <v>261</v>
      </c>
      <c r="D106" s="58" t="s">
        <v>46</v>
      </c>
      <c r="E106" s="115" t="s">
        <v>47</v>
      </c>
      <c r="F106" s="3">
        <v>2005</v>
      </c>
      <c r="G106" s="116">
        <v>2</v>
      </c>
      <c r="H106" s="241">
        <v>0.002835648148148148</v>
      </c>
      <c r="I106" s="3">
        <v>13</v>
      </c>
      <c r="J106" s="243">
        <f t="shared" si="3"/>
        <v>1.303191489361702</v>
      </c>
      <c r="K106" s="3">
        <v>3</v>
      </c>
    </row>
    <row r="107" spans="1:11" ht="15.75" customHeight="1">
      <c r="A107" s="3">
        <v>14</v>
      </c>
      <c r="B107" s="53"/>
      <c r="C107" s="114" t="s">
        <v>137</v>
      </c>
      <c r="D107" s="121" t="s">
        <v>60</v>
      </c>
      <c r="E107" s="115" t="s">
        <v>47</v>
      </c>
      <c r="F107" s="3">
        <v>2005</v>
      </c>
      <c r="G107" s="116">
        <v>3</v>
      </c>
      <c r="H107" s="241">
        <v>0.002870370370370371</v>
      </c>
      <c r="I107" s="3">
        <v>14</v>
      </c>
      <c r="J107" s="243">
        <f t="shared" si="3"/>
        <v>1.3191489361702131</v>
      </c>
      <c r="K107" s="3">
        <v>3</v>
      </c>
    </row>
    <row r="108" spans="1:11" ht="15.75" customHeight="1">
      <c r="A108" s="3">
        <v>15</v>
      </c>
      <c r="B108" s="53"/>
      <c r="C108" s="114" t="s">
        <v>139</v>
      </c>
      <c r="D108" s="121" t="s">
        <v>60</v>
      </c>
      <c r="E108" s="115" t="s">
        <v>47</v>
      </c>
      <c r="F108" s="3">
        <v>2006</v>
      </c>
      <c r="G108" s="67">
        <v>3</v>
      </c>
      <c r="H108" s="241">
        <v>0.0030324074074074073</v>
      </c>
      <c r="I108" s="3">
        <v>15</v>
      </c>
      <c r="J108" s="243">
        <f t="shared" si="3"/>
        <v>1.3936170212765957</v>
      </c>
      <c r="K108" s="3">
        <v>3</v>
      </c>
    </row>
    <row r="109" spans="1:11" ht="15.75">
      <c r="A109" s="3">
        <v>16</v>
      </c>
      <c r="B109" s="53"/>
      <c r="C109" s="58" t="s">
        <v>136</v>
      </c>
      <c r="D109" s="114" t="s">
        <v>199</v>
      </c>
      <c r="E109" s="115" t="s">
        <v>47</v>
      </c>
      <c r="F109" s="3">
        <v>2006</v>
      </c>
      <c r="G109" s="67" t="s">
        <v>49</v>
      </c>
      <c r="H109" s="241">
        <v>0.003206018518518519</v>
      </c>
      <c r="I109" s="3">
        <v>16</v>
      </c>
      <c r="J109" s="243">
        <f t="shared" si="3"/>
        <v>1.4734042553191493</v>
      </c>
      <c r="K109" s="3" t="s">
        <v>48</v>
      </c>
    </row>
    <row r="110" spans="1:11" ht="15.75">
      <c r="A110" s="3">
        <v>17</v>
      </c>
      <c r="B110" s="130" t="s">
        <v>306</v>
      </c>
      <c r="C110" s="58" t="s">
        <v>318</v>
      </c>
      <c r="D110" s="114" t="s">
        <v>307</v>
      </c>
      <c r="E110" s="3" t="s">
        <v>47</v>
      </c>
      <c r="F110" s="3">
        <v>2004</v>
      </c>
      <c r="G110" s="116">
        <v>3</v>
      </c>
      <c r="H110" s="241">
        <v>0.003321759259259259</v>
      </c>
      <c r="I110" s="3">
        <v>17</v>
      </c>
      <c r="J110" s="243">
        <f t="shared" si="3"/>
        <v>1.5265957446808511</v>
      </c>
      <c r="K110" s="3" t="s">
        <v>174</v>
      </c>
    </row>
    <row r="111" spans="1:11" ht="15.75">
      <c r="A111" s="3">
        <v>18</v>
      </c>
      <c r="B111" s="3"/>
      <c r="C111" s="58" t="s">
        <v>246</v>
      </c>
      <c r="D111" s="114" t="s">
        <v>479</v>
      </c>
      <c r="E111" s="115" t="s">
        <v>47</v>
      </c>
      <c r="F111" s="3">
        <v>2005</v>
      </c>
      <c r="G111" s="67" t="s">
        <v>49</v>
      </c>
      <c r="H111" s="241">
        <v>0.003344907407407407</v>
      </c>
      <c r="I111" s="3">
        <v>18</v>
      </c>
      <c r="J111" s="243">
        <f t="shared" si="3"/>
        <v>1.5372340425531914</v>
      </c>
      <c r="K111" s="3" t="s">
        <v>48</v>
      </c>
    </row>
    <row r="112" spans="1:11" ht="15.75">
      <c r="A112" s="3">
        <v>19</v>
      </c>
      <c r="B112" s="53"/>
      <c r="C112" s="58" t="s">
        <v>135</v>
      </c>
      <c r="D112" s="120" t="s">
        <v>479</v>
      </c>
      <c r="E112" s="115" t="s">
        <v>47</v>
      </c>
      <c r="F112" s="3">
        <v>2005</v>
      </c>
      <c r="G112" s="67" t="s">
        <v>49</v>
      </c>
      <c r="H112" s="241">
        <v>0.003356481481481481</v>
      </c>
      <c r="I112" s="3">
        <v>19</v>
      </c>
      <c r="J112" s="243">
        <f>H112*$J$94/$H$94</f>
        <v>1.5425531914893615</v>
      </c>
      <c r="K112" s="3" t="s">
        <v>48</v>
      </c>
    </row>
    <row r="113" spans="1:11" ht="15.75" customHeight="1">
      <c r="A113" s="3">
        <v>20</v>
      </c>
      <c r="B113" s="133"/>
      <c r="C113" s="114" t="s">
        <v>134</v>
      </c>
      <c r="D113" s="121" t="s">
        <v>59</v>
      </c>
      <c r="E113" s="115" t="s">
        <v>47</v>
      </c>
      <c r="F113" s="3">
        <v>2006</v>
      </c>
      <c r="G113" s="67" t="s">
        <v>49</v>
      </c>
      <c r="H113" s="241">
        <v>0.0034027777777777784</v>
      </c>
      <c r="I113" s="3">
        <v>20</v>
      </c>
      <c r="J113" s="243">
        <f t="shared" si="3"/>
        <v>1.563829787234043</v>
      </c>
      <c r="K113" s="3" t="s">
        <v>48</v>
      </c>
    </row>
    <row r="114" spans="1:11" ht="15.75">
      <c r="A114" s="3">
        <v>21</v>
      </c>
      <c r="B114" s="53"/>
      <c r="C114" s="114" t="s">
        <v>255</v>
      </c>
      <c r="D114" s="58" t="s">
        <v>17</v>
      </c>
      <c r="E114" s="115" t="s">
        <v>47</v>
      </c>
      <c r="F114" s="3">
        <v>2005</v>
      </c>
      <c r="G114" s="116" t="s">
        <v>50</v>
      </c>
      <c r="H114" s="241">
        <v>0.0035069444444444445</v>
      </c>
      <c r="I114" s="3">
        <v>21</v>
      </c>
      <c r="J114" s="243">
        <f>H114*$J$94/$H$94</f>
        <v>1.6117021276595747</v>
      </c>
      <c r="K114" s="3" t="s">
        <v>48</v>
      </c>
    </row>
    <row r="115" spans="1:11" ht="15.75">
      <c r="A115" s="3">
        <v>22</v>
      </c>
      <c r="B115" s="113"/>
      <c r="C115" s="58" t="s">
        <v>138</v>
      </c>
      <c r="D115" s="114" t="s">
        <v>479</v>
      </c>
      <c r="E115" s="115" t="s">
        <v>47</v>
      </c>
      <c r="F115" s="3">
        <v>2005</v>
      </c>
      <c r="G115" s="67" t="s">
        <v>49</v>
      </c>
      <c r="H115" s="241">
        <v>0.0038078703703703707</v>
      </c>
      <c r="I115" s="3">
        <v>22</v>
      </c>
      <c r="J115" s="243">
        <f t="shared" si="3"/>
        <v>1.7500000000000002</v>
      </c>
      <c r="K115" s="3" t="s">
        <v>174</v>
      </c>
    </row>
    <row r="116" spans="1:11" ht="15.75">
      <c r="A116" s="3">
        <v>23</v>
      </c>
      <c r="B116" s="53"/>
      <c r="C116" s="114" t="s">
        <v>242</v>
      </c>
      <c r="D116" s="114" t="s">
        <v>198</v>
      </c>
      <c r="E116" s="115" t="s">
        <v>47</v>
      </c>
      <c r="F116" s="3">
        <v>2007</v>
      </c>
      <c r="G116" s="116" t="s">
        <v>48</v>
      </c>
      <c r="H116" s="241">
        <v>0.004166666666666667</v>
      </c>
      <c r="I116" s="3">
        <v>23</v>
      </c>
      <c r="J116" s="3"/>
      <c r="K116" s="3"/>
    </row>
    <row r="117" spans="1:11" ht="15.75">
      <c r="A117" s="3">
        <v>24</v>
      </c>
      <c r="B117" s="3"/>
      <c r="C117" s="114" t="s">
        <v>259</v>
      </c>
      <c r="D117" s="13" t="s">
        <v>123</v>
      </c>
      <c r="E117" s="115" t="s">
        <v>47</v>
      </c>
      <c r="F117" s="3">
        <v>2006</v>
      </c>
      <c r="G117" s="116" t="s">
        <v>49</v>
      </c>
      <c r="H117" s="241">
        <v>0.00431712962962963</v>
      </c>
      <c r="I117" s="3">
        <v>24</v>
      </c>
      <c r="J117" s="3"/>
      <c r="K117" s="3"/>
    </row>
    <row r="118" spans="1:11" ht="15.75" customHeight="1">
      <c r="A118" s="3">
        <v>25</v>
      </c>
      <c r="B118" s="3"/>
      <c r="C118" s="114" t="s">
        <v>254</v>
      </c>
      <c r="D118" s="154" t="s">
        <v>92</v>
      </c>
      <c r="E118" s="155" t="s">
        <v>47</v>
      </c>
      <c r="F118" s="3">
        <v>2005</v>
      </c>
      <c r="G118" s="156" t="s">
        <v>49</v>
      </c>
      <c r="H118" s="241">
        <v>0.0044212962962962956</v>
      </c>
      <c r="I118" s="3">
        <v>25</v>
      </c>
      <c r="J118" s="3"/>
      <c r="K118" s="3"/>
    </row>
    <row r="119" spans="1:11" ht="15.75">
      <c r="A119" s="3">
        <v>26</v>
      </c>
      <c r="B119" s="3"/>
      <c r="C119" s="114" t="s">
        <v>266</v>
      </c>
      <c r="D119" s="13" t="s">
        <v>123</v>
      </c>
      <c r="E119" s="3" t="s">
        <v>47</v>
      </c>
      <c r="F119" s="3">
        <v>2004</v>
      </c>
      <c r="G119" s="122" t="s">
        <v>49</v>
      </c>
      <c r="H119" s="241">
        <v>0.004583333333333333</v>
      </c>
      <c r="I119" s="3">
        <v>26</v>
      </c>
      <c r="J119" s="3"/>
      <c r="K119" s="3"/>
    </row>
    <row r="120" spans="1:11" ht="15.75">
      <c r="A120" s="3">
        <v>27</v>
      </c>
      <c r="B120" s="133"/>
      <c r="C120" s="58" t="s">
        <v>133</v>
      </c>
      <c r="D120" s="114" t="s">
        <v>132</v>
      </c>
      <c r="E120" s="115" t="s">
        <v>47</v>
      </c>
      <c r="F120" s="3">
        <v>2007</v>
      </c>
      <c r="G120" s="116" t="s">
        <v>49</v>
      </c>
      <c r="H120" s="241">
        <v>0.0046875</v>
      </c>
      <c r="I120" s="3">
        <v>27</v>
      </c>
      <c r="J120" s="3"/>
      <c r="K120" s="3"/>
    </row>
    <row r="121" spans="1:11" ht="15.75">
      <c r="A121" s="3">
        <v>28</v>
      </c>
      <c r="B121" s="168"/>
      <c r="C121" s="114" t="s">
        <v>249</v>
      </c>
      <c r="D121" s="114" t="s">
        <v>479</v>
      </c>
      <c r="E121" s="131" t="s">
        <v>47</v>
      </c>
      <c r="F121" s="3">
        <v>2006</v>
      </c>
      <c r="G121" s="116">
        <v>2</v>
      </c>
      <c r="H121" s="241">
        <v>0.004907407407407407</v>
      </c>
      <c r="I121" s="3">
        <v>28</v>
      </c>
      <c r="J121" s="3"/>
      <c r="K121" s="3"/>
    </row>
    <row r="122" spans="1:11" ht="15.75">
      <c r="A122" s="3">
        <v>29</v>
      </c>
      <c r="B122" s="160"/>
      <c r="C122" s="58" t="s">
        <v>140</v>
      </c>
      <c r="D122" s="114" t="s">
        <v>479</v>
      </c>
      <c r="E122" s="115" t="s">
        <v>47</v>
      </c>
      <c r="F122" s="3">
        <v>2006</v>
      </c>
      <c r="G122" s="67" t="s">
        <v>49</v>
      </c>
      <c r="H122" s="241">
        <v>0.005046296296296296</v>
      </c>
      <c r="I122" s="3">
        <v>29</v>
      </c>
      <c r="J122" s="3"/>
      <c r="K122" s="3"/>
    </row>
    <row r="123" spans="1:11" ht="15.75">
      <c r="A123" s="3">
        <v>30</v>
      </c>
      <c r="B123" s="53"/>
      <c r="C123" s="58" t="s">
        <v>247</v>
      </c>
      <c r="D123" s="114" t="s">
        <v>479</v>
      </c>
      <c r="E123" s="115" t="s">
        <v>47</v>
      </c>
      <c r="F123" s="3">
        <v>2005</v>
      </c>
      <c r="G123" s="67" t="s">
        <v>49</v>
      </c>
      <c r="H123" s="241">
        <v>0.006030092592592593</v>
      </c>
      <c r="I123" s="3">
        <v>30</v>
      </c>
      <c r="J123" s="3"/>
      <c r="K123" s="3"/>
    </row>
    <row r="124" spans="1:11" ht="15.75">
      <c r="A124" s="3">
        <v>31</v>
      </c>
      <c r="B124" s="53"/>
      <c r="C124" s="58" t="s">
        <v>141</v>
      </c>
      <c r="D124" s="114" t="s">
        <v>479</v>
      </c>
      <c r="E124" s="115" t="s">
        <v>47</v>
      </c>
      <c r="F124" s="3">
        <v>2005</v>
      </c>
      <c r="G124" s="67" t="s">
        <v>49</v>
      </c>
      <c r="H124" s="241">
        <v>0.007118055555555555</v>
      </c>
      <c r="I124" s="3">
        <v>31</v>
      </c>
      <c r="J124" s="3"/>
      <c r="K124" s="3"/>
    </row>
    <row r="125" spans="1:11" ht="15.75">
      <c r="A125" s="3">
        <v>32</v>
      </c>
      <c r="B125" s="53"/>
      <c r="C125" s="58" t="s">
        <v>248</v>
      </c>
      <c r="D125" s="114" t="s">
        <v>479</v>
      </c>
      <c r="E125" s="115" t="s">
        <v>47</v>
      </c>
      <c r="F125" s="3">
        <v>2006</v>
      </c>
      <c r="G125" s="67" t="s">
        <v>49</v>
      </c>
      <c r="H125" s="3" t="s">
        <v>173</v>
      </c>
      <c r="I125" s="3">
        <v>32</v>
      </c>
      <c r="J125" s="3"/>
      <c r="K125" s="3"/>
    </row>
    <row r="126" spans="1:11" ht="15.75" customHeight="1">
      <c r="A126" s="3">
        <v>33</v>
      </c>
      <c r="B126" s="53"/>
      <c r="C126" s="114" t="s">
        <v>258</v>
      </c>
      <c r="D126" s="121" t="s">
        <v>59</v>
      </c>
      <c r="E126" s="115" t="s">
        <v>47</v>
      </c>
      <c r="F126" s="3">
        <v>2006</v>
      </c>
      <c r="G126" s="67" t="s">
        <v>49</v>
      </c>
      <c r="H126" s="3" t="s">
        <v>173</v>
      </c>
      <c r="I126" s="3">
        <v>33</v>
      </c>
      <c r="J126" s="3"/>
      <c r="K126" s="3"/>
    </row>
    <row r="127" ht="15.75">
      <c r="C127" s="214" t="s">
        <v>383</v>
      </c>
    </row>
    <row r="128" spans="3:5" ht="15.75">
      <c r="C128" s="223">
        <v>2</v>
      </c>
      <c r="D128" s="224">
        <v>1.14</v>
      </c>
      <c r="E128" s="245">
        <f>D128*$H$94</f>
        <v>0.0024805555555555553</v>
      </c>
    </row>
    <row r="129" spans="3:5" ht="15.75">
      <c r="C129" s="216" t="s">
        <v>380</v>
      </c>
      <c r="D129" s="215">
        <v>1.42</v>
      </c>
      <c r="E129" s="245">
        <f>D129*$H$94</f>
        <v>0.0030898148148148143</v>
      </c>
    </row>
    <row r="130" spans="3:5" ht="15.75">
      <c r="C130" s="216" t="s">
        <v>48</v>
      </c>
      <c r="D130" s="215">
        <v>1.62</v>
      </c>
      <c r="E130" s="245">
        <f>D130*$H$94</f>
        <v>0.003525</v>
      </c>
    </row>
    <row r="132" spans="3:10" ht="15.75">
      <c r="C132" s="15" t="s">
        <v>40</v>
      </c>
      <c r="E132" s="5" t="s">
        <v>41</v>
      </c>
      <c r="G132" s="221"/>
      <c r="J132" s="84"/>
    </row>
    <row r="134" spans="3:10" ht="15.75">
      <c r="C134" s="15" t="s">
        <v>57</v>
      </c>
      <c r="E134" s="5" t="s">
        <v>58</v>
      </c>
      <c r="G134" s="221"/>
      <c r="J134" s="84"/>
    </row>
  </sheetData>
  <sheetProtection password="CC81" sheet="1"/>
  <mergeCells count="6">
    <mergeCell ref="A1:I1"/>
    <mergeCell ref="A2:H2"/>
    <mergeCell ref="A5:D5"/>
    <mergeCell ref="A24:D24"/>
    <mergeCell ref="A58:D58"/>
    <mergeCell ref="A93:D93"/>
  </mergeCells>
  <conditionalFormatting sqref="F4 F6:F19 F25:F53 F59:F88 F94:F126">
    <cfRule type="containsBlanks" priority="1" dxfId="3" stopIfTrue="1">
      <formula>LEN(TRIM(F4))=0</formula>
    </cfRule>
    <cfRule type="cellIs" priority="2" dxfId="2" operator="equal" stopIfTrue="1">
      <formula>2000</formula>
    </cfRule>
  </conditionalFormatting>
  <conditionalFormatting sqref="C17:F17">
    <cfRule type="expression" priority="5" dxfId="1">
      <formula>"$F$2-F16 = 18"</formula>
    </cfRule>
  </conditionalFormatting>
  <conditionalFormatting sqref="F45">
    <cfRule type="cellIs" priority="4" dxfId="0" operator="equal" stopIfTrue="1">
      <formula>2000</formula>
    </cfRule>
  </conditionalFormatting>
  <conditionalFormatting sqref="F28">
    <cfRule type="cellIs" priority="3" dxfId="0" operator="equal" stopIfTrue="1">
      <formula>2000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55"/>
  <sheetViews>
    <sheetView zoomScalePageLayoutView="0" workbookViewId="0" topLeftCell="A34">
      <selection activeCell="K19" sqref="K19"/>
    </sheetView>
  </sheetViews>
  <sheetFormatPr defaultColWidth="9.140625" defaultRowHeight="15"/>
  <cols>
    <col min="1" max="1" width="5.140625" style="0" customWidth="1"/>
    <col min="2" max="2" width="7.421875" style="0" hidden="1" customWidth="1"/>
    <col min="3" max="3" width="26.28125" style="0" customWidth="1"/>
    <col min="4" max="4" width="23.140625" style="0" customWidth="1"/>
    <col min="5" max="5" width="8.00390625" style="0" customWidth="1"/>
    <col min="6" max="6" width="7.28125" style="0" customWidth="1"/>
    <col min="7" max="7" width="6.8515625" style="0" customWidth="1"/>
    <col min="9" max="9" width="8.57421875" style="0" customWidth="1"/>
    <col min="10" max="10" width="8.57421875" style="85" customWidth="1"/>
    <col min="11" max="11" width="9.140625" style="85" customWidth="1"/>
  </cols>
  <sheetData>
    <row r="1" spans="1:9" ht="18.75">
      <c r="A1" s="416" t="s">
        <v>43</v>
      </c>
      <c r="B1" s="416"/>
      <c r="C1" s="416"/>
      <c r="D1" s="416"/>
      <c r="E1" s="416"/>
      <c r="F1" s="416"/>
      <c r="G1" s="416"/>
      <c r="H1" s="416"/>
      <c r="I1" s="416"/>
    </row>
    <row r="2" spans="1:9" ht="18.75">
      <c r="A2" s="417" t="s">
        <v>319</v>
      </c>
      <c r="B2" s="417"/>
      <c r="C2" s="417"/>
      <c r="D2" s="417"/>
      <c r="E2" s="417"/>
      <c r="F2" s="417"/>
      <c r="G2" s="417"/>
      <c r="H2" s="417"/>
      <c r="I2" s="139"/>
    </row>
    <row r="3" spans="1:9" ht="18.75">
      <c r="A3" s="106" t="s">
        <v>61</v>
      </c>
      <c r="B3" s="139"/>
      <c r="C3" s="139"/>
      <c r="D3" s="139"/>
      <c r="E3" s="140" t="s">
        <v>186</v>
      </c>
      <c r="F3" s="139"/>
      <c r="G3" s="141"/>
      <c r="H3" s="139"/>
      <c r="I3" s="139"/>
    </row>
    <row r="4" spans="1:11" ht="38.25" customHeight="1">
      <c r="A4" s="235" t="s">
        <v>42</v>
      </c>
      <c r="B4" s="236" t="s">
        <v>295</v>
      </c>
      <c r="C4" s="235" t="s">
        <v>296</v>
      </c>
      <c r="D4" s="235" t="s">
        <v>297</v>
      </c>
      <c r="E4" s="235" t="s">
        <v>124</v>
      </c>
      <c r="F4" s="236" t="s">
        <v>298</v>
      </c>
      <c r="G4" s="237" t="s">
        <v>299</v>
      </c>
      <c r="H4" s="240" t="s">
        <v>45</v>
      </c>
      <c r="I4" s="240" t="s">
        <v>8</v>
      </c>
      <c r="J4" s="211" t="s">
        <v>375</v>
      </c>
      <c r="K4" s="211" t="s">
        <v>379</v>
      </c>
    </row>
    <row r="5" spans="1:9" ht="22.5" customHeight="1">
      <c r="A5" s="353" t="s">
        <v>314</v>
      </c>
      <c r="B5" s="353"/>
      <c r="C5" s="353"/>
      <c r="D5" s="353"/>
      <c r="E5" s="169"/>
      <c r="F5" s="110" t="s">
        <v>66</v>
      </c>
      <c r="G5" s="142"/>
      <c r="H5" s="112"/>
      <c r="I5" s="84"/>
    </row>
    <row r="6" spans="1:11" ht="15.75">
      <c r="A6" s="3">
        <v>1</v>
      </c>
      <c r="B6" s="53"/>
      <c r="C6" s="114" t="s">
        <v>232</v>
      </c>
      <c r="D6" s="114" t="s">
        <v>231</v>
      </c>
      <c r="E6" s="115" t="s">
        <v>125</v>
      </c>
      <c r="F6" s="3">
        <v>2001</v>
      </c>
      <c r="G6" s="116">
        <v>3</v>
      </c>
      <c r="H6" s="241">
        <v>0.006076388888888889</v>
      </c>
      <c r="I6" s="3">
        <v>1</v>
      </c>
      <c r="J6" s="3" t="s">
        <v>174</v>
      </c>
      <c r="K6" s="3" t="s">
        <v>174</v>
      </c>
    </row>
    <row r="7" spans="1:11" ht="15.75">
      <c r="A7" s="3">
        <v>2</v>
      </c>
      <c r="B7" s="118"/>
      <c r="C7" s="114" t="s">
        <v>32</v>
      </c>
      <c r="D7" s="114" t="s">
        <v>46</v>
      </c>
      <c r="E7" s="115" t="s">
        <v>125</v>
      </c>
      <c r="F7" s="3">
        <v>2003</v>
      </c>
      <c r="G7" s="116">
        <v>2</v>
      </c>
      <c r="H7" s="241">
        <v>0.0062268518518518515</v>
      </c>
      <c r="I7" s="3">
        <v>2</v>
      </c>
      <c r="J7" s="3"/>
      <c r="K7" s="3"/>
    </row>
    <row r="8" spans="1:11" ht="15.75">
      <c r="A8" s="3">
        <v>3</v>
      </c>
      <c r="B8" s="118"/>
      <c r="C8" s="114" t="s">
        <v>230</v>
      </c>
      <c r="D8" s="114" t="s">
        <v>231</v>
      </c>
      <c r="E8" s="115" t="s">
        <v>125</v>
      </c>
      <c r="F8" s="3">
        <v>2001</v>
      </c>
      <c r="G8" s="116">
        <v>2</v>
      </c>
      <c r="H8" s="241">
        <v>0.0072106481481481475</v>
      </c>
      <c r="I8" s="3">
        <v>3</v>
      </c>
      <c r="J8" s="3"/>
      <c r="K8" s="3"/>
    </row>
    <row r="9" spans="1:11" ht="15.75">
      <c r="A9" s="3">
        <v>4</v>
      </c>
      <c r="B9" s="53"/>
      <c r="C9" s="114" t="s">
        <v>233</v>
      </c>
      <c r="D9" s="114" t="s">
        <v>231</v>
      </c>
      <c r="E9" s="115" t="s">
        <v>125</v>
      </c>
      <c r="F9" s="3">
        <v>2001</v>
      </c>
      <c r="G9" s="116">
        <v>3</v>
      </c>
      <c r="H9" s="241">
        <v>0.007546296296296297</v>
      </c>
      <c r="I9" s="3">
        <v>4</v>
      </c>
      <c r="J9" s="3"/>
      <c r="K9" s="3"/>
    </row>
    <row r="10" spans="1:11" ht="15.75">
      <c r="A10" s="3">
        <v>5</v>
      </c>
      <c r="B10" s="118"/>
      <c r="C10" s="114" t="s">
        <v>33</v>
      </c>
      <c r="D10" s="114" t="s">
        <v>132</v>
      </c>
      <c r="E10" s="115" t="s">
        <v>125</v>
      </c>
      <c r="F10" s="3">
        <v>2003</v>
      </c>
      <c r="G10" s="116" t="s">
        <v>51</v>
      </c>
      <c r="H10" s="78" t="s">
        <v>320</v>
      </c>
      <c r="I10" s="3">
        <v>5</v>
      </c>
      <c r="J10" s="3"/>
      <c r="K10" s="3"/>
    </row>
    <row r="11" spans="1:9" ht="15.75">
      <c r="A11" s="55"/>
      <c r="B11" s="232"/>
      <c r="C11" s="123" t="s">
        <v>384</v>
      </c>
      <c r="D11" s="123"/>
      <c r="E11" s="125"/>
      <c r="F11" s="166"/>
      <c r="G11" s="166"/>
      <c r="H11" s="126"/>
      <c r="I11" s="88"/>
    </row>
    <row r="12" spans="1:9" ht="22.5" customHeight="1">
      <c r="A12" s="418" t="s">
        <v>315</v>
      </c>
      <c r="B12" s="418"/>
      <c r="C12" s="418"/>
      <c r="D12" s="418"/>
      <c r="E12" s="125"/>
      <c r="F12" s="110" t="s">
        <v>66</v>
      </c>
      <c r="G12" s="159"/>
      <c r="H12" s="126"/>
      <c r="I12" s="84"/>
    </row>
    <row r="13" spans="1:11" ht="15.75" customHeight="1">
      <c r="A13" s="3">
        <v>1</v>
      </c>
      <c r="B13" s="53"/>
      <c r="C13" s="114" t="s">
        <v>4</v>
      </c>
      <c r="D13" s="121" t="s">
        <v>60</v>
      </c>
      <c r="E13" s="115" t="s">
        <v>125</v>
      </c>
      <c r="F13" s="3">
        <v>2005</v>
      </c>
      <c r="G13" s="116">
        <v>2</v>
      </c>
      <c r="H13" s="241">
        <v>0.00849537037037037</v>
      </c>
      <c r="I13" s="3">
        <v>1</v>
      </c>
      <c r="J13" s="3" t="s">
        <v>174</v>
      </c>
      <c r="K13" s="3" t="s">
        <v>174</v>
      </c>
    </row>
    <row r="14" spans="1:11" ht="15.75">
      <c r="A14" s="3">
        <v>2</v>
      </c>
      <c r="B14" s="53"/>
      <c r="C14" s="114" t="s">
        <v>26</v>
      </c>
      <c r="D14" s="114" t="s">
        <v>25</v>
      </c>
      <c r="E14" s="115" t="s">
        <v>125</v>
      </c>
      <c r="F14" s="3">
        <v>2004</v>
      </c>
      <c r="G14" s="116">
        <v>2</v>
      </c>
      <c r="H14" s="241">
        <v>0.011574074074074075</v>
      </c>
      <c r="I14" s="3">
        <v>2</v>
      </c>
      <c r="J14" s="3"/>
      <c r="K14" s="3"/>
    </row>
    <row r="15" spans="1:11" ht="15.75">
      <c r="A15" s="3">
        <v>3</v>
      </c>
      <c r="B15" s="118"/>
      <c r="C15" s="58" t="s">
        <v>144</v>
      </c>
      <c r="D15" s="58" t="s">
        <v>25</v>
      </c>
      <c r="E15" s="115" t="s">
        <v>125</v>
      </c>
      <c r="F15" s="3">
        <v>2004</v>
      </c>
      <c r="G15" s="116">
        <v>3</v>
      </c>
      <c r="H15" s="241">
        <v>0.012326388888888888</v>
      </c>
      <c r="I15" s="3">
        <v>3</v>
      </c>
      <c r="J15" s="3"/>
      <c r="K15" s="3"/>
    </row>
    <row r="16" spans="1:11" ht="15.75">
      <c r="A16" s="3">
        <v>4</v>
      </c>
      <c r="B16" s="53"/>
      <c r="C16" s="58" t="s">
        <v>29</v>
      </c>
      <c r="D16" s="13" t="s">
        <v>123</v>
      </c>
      <c r="E16" s="115" t="s">
        <v>125</v>
      </c>
      <c r="F16" s="3">
        <v>2004</v>
      </c>
      <c r="G16" s="67" t="s">
        <v>49</v>
      </c>
      <c r="H16" s="241">
        <v>0.01480324074074074</v>
      </c>
      <c r="I16" s="3">
        <v>4</v>
      </c>
      <c r="J16" s="3"/>
      <c r="K16" s="3"/>
    </row>
    <row r="17" spans="1:9" ht="15.75">
      <c r="A17" s="55"/>
      <c r="B17" s="68"/>
      <c r="C17" s="233" t="s">
        <v>384</v>
      </c>
      <c r="D17" s="234"/>
      <c r="E17" s="125"/>
      <c r="F17" s="127"/>
      <c r="G17" s="151"/>
      <c r="H17" s="127"/>
      <c r="I17" s="88"/>
    </row>
    <row r="18" spans="1:9" ht="22.5" customHeight="1">
      <c r="A18" s="418" t="s">
        <v>314</v>
      </c>
      <c r="B18" s="418"/>
      <c r="C18" s="418"/>
      <c r="D18" s="418"/>
      <c r="E18" s="125"/>
      <c r="F18" s="110" t="s">
        <v>67</v>
      </c>
      <c r="G18" s="159"/>
      <c r="H18" s="126"/>
      <c r="I18" s="84"/>
    </row>
    <row r="19" spans="1:11" ht="15.75">
      <c r="A19" s="3">
        <v>1</v>
      </c>
      <c r="B19" s="53"/>
      <c r="C19" s="114" t="s">
        <v>274</v>
      </c>
      <c r="D19" s="114" t="s">
        <v>231</v>
      </c>
      <c r="E19" s="115" t="s">
        <v>47</v>
      </c>
      <c r="F19" s="3">
        <v>2001</v>
      </c>
      <c r="G19" s="67">
        <v>2</v>
      </c>
      <c r="H19" s="241">
        <v>0.0044907407407407405</v>
      </c>
      <c r="I19" s="3">
        <v>1</v>
      </c>
      <c r="J19" s="242">
        <v>1</v>
      </c>
      <c r="K19" s="3">
        <v>1</v>
      </c>
    </row>
    <row r="20" spans="1:11" ht="15.75">
      <c r="A20" s="3">
        <v>2</v>
      </c>
      <c r="B20" s="133"/>
      <c r="C20" s="114" t="s">
        <v>280</v>
      </c>
      <c r="D20" s="114" t="s">
        <v>231</v>
      </c>
      <c r="E20" s="115" t="s">
        <v>47</v>
      </c>
      <c r="F20" s="3">
        <v>2001</v>
      </c>
      <c r="G20" s="67">
        <v>2</v>
      </c>
      <c r="H20" s="241">
        <v>0.004872685185185186</v>
      </c>
      <c r="I20" s="3">
        <v>2</v>
      </c>
      <c r="J20" s="243">
        <f>H20*$J$19/$H$19</f>
        <v>1.0850515463917527</v>
      </c>
      <c r="K20" s="3">
        <v>2</v>
      </c>
    </row>
    <row r="21" spans="1:11" ht="15.75">
      <c r="A21" s="3">
        <v>3</v>
      </c>
      <c r="B21" s="53"/>
      <c r="C21" s="114" t="s">
        <v>21</v>
      </c>
      <c r="D21" s="120" t="s">
        <v>130</v>
      </c>
      <c r="E21" s="115" t="s">
        <v>47</v>
      </c>
      <c r="F21" s="3">
        <v>2003</v>
      </c>
      <c r="G21" s="67">
        <v>2</v>
      </c>
      <c r="H21" s="241">
        <v>0.004918981481481482</v>
      </c>
      <c r="I21" s="3">
        <v>3</v>
      </c>
      <c r="J21" s="243">
        <f aca="true" t="shared" si="0" ref="J21:J27">H21*$J$19/$H$19</f>
        <v>1.0953608247422681</v>
      </c>
      <c r="K21" s="3">
        <v>2</v>
      </c>
    </row>
    <row r="22" spans="1:11" ht="15.75">
      <c r="A22" s="3">
        <v>4</v>
      </c>
      <c r="B22" s="128" t="s">
        <v>306</v>
      </c>
      <c r="C22" s="114" t="s">
        <v>279</v>
      </c>
      <c r="D22" s="114" t="s">
        <v>231</v>
      </c>
      <c r="E22" s="115" t="s">
        <v>47</v>
      </c>
      <c r="F22" s="3">
        <v>2001</v>
      </c>
      <c r="G22" s="67">
        <v>2</v>
      </c>
      <c r="H22" s="241">
        <v>0.005277777777777777</v>
      </c>
      <c r="I22" s="3">
        <v>4</v>
      </c>
      <c r="J22" s="243">
        <f t="shared" si="0"/>
        <v>1.1752577319587627</v>
      </c>
      <c r="K22" s="3">
        <v>2</v>
      </c>
    </row>
    <row r="23" spans="1:11" ht="15.75">
      <c r="A23" s="3">
        <v>5</v>
      </c>
      <c r="B23" s="129" t="s">
        <v>306</v>
      </c>
      <c r="C23" s="114" t="s">
        <v>12</v>
      </c>
      <c r="D23" s="120" t="s">
        <v>130</v>
      </c>
      <c r="E23" s="115" t="s">
        <v>47</v>
      </c>
      <c r="F23" s="3">
        <v>2003</v>
      </c>
      <c r="G23" s="67">
        <v>2</v>
      </c>
      <c r="H23" s="241">
        <v>0.005798611111111111</v>
      </c>
      <c r="I23" s="3">
        <v>5</v>
      </c>
      <c r="J23" s="243">
        <f t="shared" si="0"/>
        <v>1.291237113402062</v>
      </c>
      <c r="K23" s="3">
        <v>3</v>
      </c>
    </row>
    <row r="24" spans="1:11" ht="15.75">
      <c r="A24" s="3">
        <v>6</v>
      </c>
      <c r="B24" s="128" t="s">
        <v>306</v>
      </c>
      <c r="C24" s="114" t="s">
        <v>36</v>
      </c>
      <c r="D24" s="114" t="s">
        <v>25</v>
      </c>
      <c r="E24" s="115" t="s">
        <v>47</v>
      </c>
      <c r="F24" s="3">
        <v>2001</v>
      </c>
      <c r="G24" s="67">
        <v>2</v>
      </c>
      <c r="H24" s="241">
        <v>0.006076388888888889</v>
      </c>
      <c r="I24" s="3">
        <v>6</v>
      </c>
      <c r="J24" s="243">
        <f t="shared" si="0"/>
        <v>1.3530927835051547</v>
      </c>
      <c r="K24" s="3">
        <v>3</v>
      </c>
    </row>
    <row r="25" spans="1:11" ht="15.75">
      <c r="A25" s="3">
        <v>7</v>
      </c>
      <c r="B25" s="53"/>
      <c r="C25" s="114" t="s">
        <v>15</v>
      </c>
      <c r="D25" s="120" t="s">
        <v>130</v>
      </c>
      <c r="E25" s="115" t="s">
        <v>47</v>
      </c>
      <c r="F25" s="3">
        <v>2003</v>
      </c>
      <c r="G25" s="67">
        <v>2</v>
      </c>
      <c r="H25" s="241">
        <v>0.006388888888888888</v>
      </c>
      <c r="I25" s="3">
        <v>7</v>
      </c>
      <c r="J25" s="243">
        <f t="shared" si="0"/>
        <v>1.422680412371134</v>
      </c>
      <c r="K25" s="3">
        <v>3</v>
      </c>
    </row>
    <row r="26" spans="1:11" ht="15.75">
      <c r="A26" s="3">
        <v>8</v>
      </c>
      <c r="B26" s="130" t="s">
        <v>306</v>
      </c>
      <c r="C26" s="114" t="s">
        <v>278</v>
      </c>
      <c r="D26" s="114" t="s">
        <v>231</v>
      </c>
      <c r="E26" s="115" t="s">
        <v>47</v>
      </c>
      <c r="F26" s="3">
        <v>2001</v>
      </c>
      <c r="G26" s="67">
        <v>3</v>
      </c>
      <c r="H26" s="241">
        <v>0.006469907407407407</v>
      </c>
      <c r="I26" s="3">
        <v>8</v>
      </c>
      <c r="J26" s="243">
        <f t="shared" si="0"/>
        <v>1.440721649484536</v>
      </c>
      <c r="K26" s="3">
        <v>3</v>
      </c>
    </row>
    <row r="27" spans="1:11" ht="15.75">
      <c r="A27" s="3">
        <v>9</v>
      </c>
      <c r="B27" s="128" t="s">
        <v>306</v>
      </c>
      <c r="C27" s="114" t="s">
        <v>281</v>
      </c>
      <c r="D27" s="114" t="s">
        <v>231</v>
      </c>
      <c r="E27" s="115" t="s">
        <v>47</v>
      </c>
      <c r="F27" s="3">
        <v>2002</v>
      </c>
      <c r="G27" s="67">
        <v>3</v>
      </c>
      <c r="H27" s="241">
        <v>0.007407407407407407</v>
      </c>
      <c r="I27" s="3">
        <v>9</v>
      </c>
      <c r="J27" s="243">
        <f t="shared" si="0"/>
        <v>1.6494845360824741</v>
      </c>
      <c r="K27" s="3" t="s">
        <v>174</v>
      </c>
    </row>
    <row r="28" spans="1:11" ht="15.75">
      <c r="A28" s="3">
        <v>10</v>
      </c>
      <c r="B28" s="53"/>
      <c r="C28" s="58" t="s">
        <v>9</v>
      </c>
      <c r="D28" s="13" t="s">
        <v>123</v>
      </c>
      <c r="E28" s="115" t="s">
        <v>47</v>
      </c>
      <c r="F28" s="3">
        <v>2003</v>
      </c>
      <c r="G28" s="67" t="s">
        <v>49</v>
      </c>
      <c r="H28" s="241">
        <v>0.0078125</v>
      </c>
      <c r="I28" s="3">
        <v>10</v>
      </c>
      <c r="J28" s="3"/>
      <c r="K28" s="3"/>
    </row>
    <row r="29" spans="1:11" ht="15.75">
      <c r="A29" s="3">
        <v>11</v>
      </c>
      <c r="B29" s="132"/>
      <c r="C29" s="114" t="s">
        <v>147</v>
      </c>
      <c r="D29" s="114" t="s">
        <v>60</v>
      </c>
      <c r="E29" s="115" t="s">
        <v>47</v>
      </c>
      <c r="F29" s="3">
        <v>2003</v>
      </c>
      <c r="G29" s="67">
        <v>2</v>
      </c>
      <c r="H29" s="241">
        <v>0.009050925925925926</v>
      </c>
      <c r="I29" s="3">
        <v>11</v>
      </c>
      <c r="J29" s="3"/>
      <c r="K29" s="3"/>
    </row>
    <row r="30" spans="1:11" ht="15.75">
      <c r="A30" s="3">
        <v>12</v>
      </c>
      <c r="B30" s="130" t="s">
        <v>306</v>
      </c>
      <c r="C30" s="114" t="s">
        <v>38</v>
      </c>
      <c r="D30" s="114" t="s">
        <v>25</v>
      </c>
      <c r="E30" s="115" t="s">
        <v>47</v>
      </c>
      <c r="F30" s="3">
        <v>2001</v>
      </c>
      <c r="G30" s="67">
        <v>2</v>
      </c>
      <c r="H30" s="241">
        <v>0.00951388888888889</v>
      </c>
      <c r="I30" s="3">
        <v>12</v>
      </c>
      <c r="J30" s="3"/>
      <c r="K30" s="3"/>
    </row>
    <row r="31" spans="1:11" ht="15.75">
      <c r="A31" s="3">
        <v>13</v>
      </c>
      <c r="B31" s="118"/>
      <c r="C31" s="114" t="s">
        <v>19</v>
      </c>
      <c r="D31" s="120" t="s">
        <v>130</v>
      </c>
      <c r="E31" s="115" t="s">
        <v>47</v>
      </c>
      <c r="F31" s="3">
        <v>2003</v>
      </c>
      <c r="G31" s="67">
        <v>3</v>
      </c>
      <c r="H31" s="241">
        <v>0.009560185185185185</v>
      </c>
      <c r="I31" s="3">
        <v>13</v>
      </c>
      <c r="J31" s="3"/>
      <c r="K31" s="3"/>
    </row>
    <row r="32" spans="1:11" ht="15.75">
      <c r="A32" s="3">
        <v>14</v>
      </c>
      <c r="B32" s="118"/>
      <c r="C32" s="114" t="s">
        <v>282</v>
      </c>
      <c r="D32" s="114" t="s">
        <v>25</v>
      </c>
      <c r="E32" s="115" t="s">
        <v>47</v>
      </c>
      <c r="F32" s="3">
        <v>2002</v>
      </c>
      <c r="G32" s="67">
        <v>2</v>
      </c>
      <c r="H32" s="241">
        <v>0.009768518518518518</v>
      </c>
      <c r="I32" s="3">
        <v>14</v>
      </c>
      <c r="J32" s="3"/>
      <c r="K32" s="3"/>
    </row>
    <row r="33" spans="1:11" ht="15.75">
      <c r="A33" s="3">
        <v>15</v>
      </c>
      <c r="B33" s="53"/>
      <c r="C33" s="114" t="s">
        <v>11</v>
      </c>
      <c r="D33" s="120" t="s">
        <v>130</v>
      </c>
      <c r="E33" s="115" t="s">
        <v>47</v>
      </c>
      <c r="F33" s="3">
        <v>2003</v>
      </c>
      <c r="G33" s="67">
        <v>2</v>
      </c>
      <c r="H33" s="241">
        <v>0.015127314814814816</v>
      </c>
      <c r="I33" s="3">
        <v>15</v>
      </c>
      <c r="J33" s="3"/>
      <c r="K33" s="3"/>
    </row>
    <row r="34" spans="1:11" ht="15.75" customHeight="1">
      <c r="A34" s="3">
        <v>16</v>
      </c>
      <c r="B34" s="53"/>
      <c r="C34" s="121" t="s">
        <v>34</v>
      </c>
      <c r="D34" s="13" t="s">
        <v>123</v>
      </c>
      <c r="E34" s="115" t="s">
        <v>47</v>
      </c>
      <c r="F34" s="3">
        <v>2002</v>
      </c>
      <c r="G34" s="67" t="s">
        <v>49</v>
      </c>
      <c r="H34" s="3" t="s">
        <v>320</v>
      </c>
      <c r="I34" s="3">
        <v>16</v>
      </c>
      <c r="J34" s="3"/>
      <c r="K34" s="3"/>
    </row>
    <row r="35" spans="1:11" ht="15.75">
      <c r="A35" s="3">
        <v>17</v>
      </c>
      <c r="B35" s="53"/>
      <c r="C35" s="114" t="s">
        <v>265</v>
      </c>
      <c r="D35" s="114" t="s">
        <v>198</v>
      </c>
      <c r="E35" s="115" t="s">
        <v>47</v>
      </c>
      <c r="F35" s="3">
        <v>2003</v>
      </c>
      <c r="G35" s="67">
        <v>3</v>
      </c>
      <c r="H35" s="3" t="s">
        <v>320</v>
      </c>
      <c r="I35" s="3">
        <v>17</v>
      </c>
      <c r="J35" s="3"/>
      <c r="K35" s="3"/>
    </row>
    <row r="36" spans="1:9" ht="15.75">
      <c r="A36" s="55"/>
      <c r="B36" s="68"/>
      <c r="C36" s="214" t="s">
        <v>385</v>
      </c>
      <c r="D36" s="123"/>
      <c r="E36" s="125"/>
      <c r="F36" s="88"/>
      <c r="G36" s="151"/>
      <c r="H36" s="88"/>
      <c r="I36" s="88"/>
    </row>
    <row r="37" spans="1:9" ht="15.75">
      <c r="A37" s="55"/>
      <c r="B37" s="68"/>
      <c r="C37" s="229">
        <v>1</v>
      </c>
      <c r="D37" s="230">
        <v>1.02</v>
      </c>
      <c r="E37" s="231">
        <f>D37*$H$19</f>
        <v>0.004580555555555556</v>
      </c>
      <c r="F37" s="88"/>
      <c r="G37" s="151"/>
      <c r="H37" s="88"/>
      <c r="I37" s="88"/>
    </row>
    <row r="38" spans="1:9" ht="15.75">
      <c r="A38" s="55"/>
      <c r="B38" s="68"/>
      <c r="C38" s="223">
        <v>2</v>
      </c>
      <c r="D38" s="224">
        <v>1.2</v>
      </c>
      <c r="E38" s="231">
        <f>D38*$H$19</f>
        <v>0.005388888888888888</v>
      </c>
      <c r="F38" s="88"/>
      <c r="G38" s="151"/>
      <c r="H38" s="88"/>
      <c r="I38" s="88"/>
    </row>
    <row r="39" spans="1:9" ht="15.75">
      <c r="A39" s="55"/>
      <c r="B39" s="68"/>
      <c r="C39" s="216" t="s">
        <v>380</v>
      </c>
      <c r="D39" s="215">
        <v>1.5</v>
      </c>
      <c r="E39" s="231">
        <f>D39*$H$19</f>
        <v>0.006736111111111111</v>
      </c>
      <c r="F39" s="88"/>
      <c r="G39" s="151"/>
      <c r="H39" s="88"/>
      <c r="I39" s="88"/>
    </row>
    <row r="40" spans="1:9" ht="22.5" customHeight="1">
      <c r="A40" s="418" t="s">
        <v>315</v>
      </c>
      <c r="B40" s="418"/>
      <c r="C40" s="418"/>
      <c r="D40" s="418"/>
      <c r="E40" s="125"/>
      <c r="F40" s="110" t="s">
        <v>67</v>
      </c>
      <c r="G40" s="166"/>
      <c r="H40" s="127"/>
      <c r="I40" s="84"/>
    </row>
    <row r="41" spans="1:11" ht="15.75">
      <c r="A41" s="3">
        <v>1</v>
      </c>
      <c r="B41" s="53"/>
      <c r="C41" s="114" t="s">
        <v>253</v>
      </c>
      <c r="D41" s="114" t="s">
        <v>46</v>
      </c>
      <c r="E41" s="115" t="s">
        <v>47</v>
      </c>
      <c r="F41" s="3">
        <v>2006</v>
      </c>
      <c r="G41" s="67">
        <v>2</v>
      </c>
      <c r="H41" s="241">
        <v>0.0078009259259259256</v>
      </c>
      <c r="I41" s="3">
        <v>1</v>
      </c>
      <c r="J41" s="242">
        <v>1</v>
      </c>
      <c r="K41" s="3">
        <v>1</v>
      </c>
    </row>
    <row r="42" spans="1:11" ht="15.75" customHeight="1">
      <c r="A42" s="3">
        <v>2</v>
      </c>
      <c r="B42" s="134" t="s">
        <v>306</v>
      </c>
      <c r="C42" s="114" t="s">
        <v>20</v>
      </c>
      <c r="D42" s="121" t="s">
        <v>60</v>
      </c>
      <c r="E42" s="115" t="s">
        <v>47</v>
      </c>
      <c r="F42" s="3">
        <v>2004</v>
      </c>
      <c r="G42" s="67">
        <v>2</v>
      </c>
      <c r="H42" s="241">
        <v>0.008738425925925926</v>
      </c>
      <c r="I42" s="3">
        <v>2</v>
      </c>
      <c r="J42" s="243">
        <f>H42*$J$41/$H$41</f>
        <v>1.1201780415430267</v>
      </c>
      <c r="K42" s="3">
        <v>2</v>
      </c>
    </row>
    <row r="43" spans="1:11" ht="15.75">
      <c r="A43" s="3">
        <v>3</v>
      </c>
      <c r="B43" s="152"/>
      <c r="C43" s="114" t="s">
        <v>252</v>
      </c>
      <c r="D43" s="114" t="s">
        <v>60</v>
      </c>
      <c r="E43" s="115" t="s">
        <v>47</v>
      </c>
      <c r="F43" s="3">
        <v>2006</v>
      </c>
      <c r="G43" s="67">
        <v>3</v>
      </c>
      <c r="H43" s="241">
        <v>0.009282407407407408</v>
      </c>
      <c r="I43" s="3">
        <v>3</v>
      </c>
      <c r="J43" s="243">
        <f>H43*$J$41/$H$41</f>
        <v>1.1899109792284868</v>
      </c>
      <c r="K43" s="3">
        <v>3</v>
      </c>
    </row>
    <row r="44" spans="1:11" ht="15.75" customHeight="1">
      <c r="A44" s="3">
        <v>4</v>
      </c>
      <c r="B44" s="53"/>
      <c r="C44" s="114" t="s">
        <v>14</v>
      </c>
      <c r="D44" s="121" t="s">
        <v>60</v>
      </c>
      <c r="E44" s="115" t="s">
        <v>47</v>
      </c>
      <c r="F44" s="3">
        <v>2004</v>
      </c>
      <c r="G44" s="67">
        <v>2</v>
      </c>
      <c r="H44" s="241">
        <v>0.010671296296296297</v>
      </c>
      <c r="I44" s="3">
        <v>4</v>
      </c>
      <c r="J44" s="243">
        <f>H44*$J$41/$H$41</f>
        <v>1.367952522255193</v>
      </c>
      <c r="K44" s="3">
        <v>3</v>
      </c>
    </row>
    <row r="45" spans="1:11" ht="15.75">
      <c r="A45" s="3">
        <v>5</v>
      </c>
      <c r="B45" s="53"/>
      <c r="C45" s="119" t="s">
        <v>148</v>
      </c>
      <c r="D45" s="119" t="s">
        <v>60</v>
      </c>
      <c r="E45" s="115" t="s">
        <v>47</v>
      </c>
      <c r="F45" s="3">
        <v>2004</v>
      </c>
      <c r="G45" s="67">
        <v>2</v>
      </c>
      <c r="H45" s="241">
        <v>0.011666666666666667</v>
      </c>
      <c r="I45" s="3">
        <v>5</v>
      </c>
      <c r="J45" s="243">
        <f>H45*$J$41/$H$41</f>
        <v>1.4955489614243325</v>
      </c>
      <c r="K45" s="3" t="s">
        <v>174</v>
      </c>
    </row>
    <row r="46" spans="1:11" ht="15.75">
      <c r="A46" s="3">
        <v>6</v>
      </c>
      <c r="B46" s="53"/>
      <c r="C46" s="58" t="s">
        <v>268</v>
      </c>
      <c r="D46" s="58" t="s">
        <v>25</v>
      </c>
      <c r="E46" s="115" t="s">
        <v>47</v>
      </c>
      <c r="F46" s="3">
        <v>2004</v>
      </c>
      <c r="G46" s="67">
        <v>3</v>
      </c>
      <c r="H46" s="241">
        <v>0.012280092592592592</v>
      </c>
      <c r="I46" s="3">
        <v>6</v>
      </c>
      <c r="J46" s="3"/>
      <c r="K46" s="3"/>
    </row>
    <row r="47" spans="1:11" ht="15.75">
      <c r="A47" s="3">
        <v>7</v>
      </c>
      <c r="B47" s="53"/>
      <c r="C47" s="114" t="s">
        <v>250</v>
      </c>
      <c r="D47" s="13" t="s">
        <v>123</v>
      </c>
      <c r="E47" s="115" t="s">
        <v>47</v>
      </c>
      <c r="F47" s="3">
        <v>2005</v>
      </c>
      <c r="G47" s="67" t="s">
        <v>49</v>
      </c>
      <c r="H47" s="3" t="s">
        <v>320</v>
      </c>
      <c r="I47" s="3">
        <v>7</v>
      </c>
      <c r="J47" s="3"/>
      <c r="K47" s="3"/>
    </row>
    <row r="48" ht="15.75">
      <c r="C48" s="214" t="s">
        <v>386</v>
      </c>
    </row>
    <row r="49" spans="3:5" ht="15.75">
      <c r="C49" s="229">
        <v>1</v>
      </c>
      <c r="D49" s="230">
        <v>1</v>
      </c>
      <c r="E49" s="231">
        <f>D49*$H$41</f>
        <v>0.0078009259259259256</v>
      </c>
    </row>
    <row r="50" spans="3:5" ht="15.75">
      <c r="C50" s="223">
        <v>2</v>
      </c>
      <c r="D50" s="224">
        <v>1.17</v>
      </c>
      <c r="E50" s="231">
        <f>D50*$H$41</f>
        <v>0.009127083333333333</v>
      </c>
    </row>
    <row r="51" spans="3:14" ht="15.75">
      <c r="C51" s="216" t="s">
        <v>380</v>
      </c>
      <c r="D51" s="215">
        <v>1.46</v>
      </c>
      <c r="E51" s="231">
        <f>D51*$H$41</f>
        <v>0.011389351851851852</v>
      </c>
      <c r="N51" t="s">
        <v>449</v>
      </c>
    </row>
    <row r="53" spans="3:10" ht="15.75">
      <c r="C53" s="15" t="s">
        <v>40</v>
      </c>
      <c r="G53" s="5" t="s">
        <v>41</v>
      </c>
      <c r="J53" s="84"/>
    </row>
    <row r="55" spans="3:10" ht="15.75">
      <c r="C55" s="15" t="s">
        <v>57</v>
      </c>
      <c r="G55" s="5" t="s">
        <v>58</v>
      </c>
      <c r="J55" s="84"/>
    </row>
  </sheetData>
  <sheetProtection password="EEC9" sheet="1"/>
  <mergeCells count="6">
    <mergeCell ref="A1:I1"/>
    <mergeCell ref="A2:H2"/>
    <mergeCell ref="A5:D5"/>
    <mergeCell ref="A12:D12"/>
    <mergeCell ref="A18:D18"/>
    <mergeCell ref="A40:D40"/>
  </mergeCells>
  <conditionalFormatting sqref="F4 F6:F10 F13:F16 F19:F35 F41:F47">
    <cfRule type="containsBlanks" priority="1" dxfId="3" stopIfTrue="1">
      <formula>LEN(TRIM(F4))=0</formula>
    </cfRule>
    <cfRule type="cellIs" priority="2" dxfId="2" operator="equal" stopIfTrue="1">
      <formula>2000</formula>
    </cfRule>
  </conditionalFormatting>
  <conditionalFormatting sqref="C20:F20">
    <cfRule type="expression" priority="4" dxfId="1">
      <formula>"$F$2-F16 = 18"</formula>
    </cfRule>
  </conditionalFormatting>
  <conditionalFormatting sqref="F26">
    <cfRule type="cellIs" priority="3" dxfId="0" operator="equal" stopIfTrue="1">
      <formula>2000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54"/>
  <sheetViews>
    <sheetView zoomScalePageLayoutView="0" workbookViewId="0" topLeftCell="A34">
      <selection activeCell="K43" sqref="K43"/>
    </sheetView>
  </sheetViews>
  <sheetFormatPr defaultColWidth="9.140625" defaultRowHeight="15"/>
  <cols>
    <col min="1" max="1" width="6.28125" style="0" customWidth="1"/>
    <col min="2" max="2" width="24.140625" style="0" customWidth="1"/>
    <col min="3" max="3" width="20.28125" style="0" customWidth="1"/>
    <col min="4" max="4" width="9.7109375" style="0" customWidth="1"/>
    <col min="5" max="5" width="10.57421875" style="84" customWidth="1"/>
    <col min="7" max="7" width="9.57421875" style="205" customWidth="1"/>
    <col min="8" max="8" width="9.140625" style="205" customWidth="1"/>
  </cols>
  <sheetData>
    <row r="1" spans="1:7" ht="18.75">
      <c r="A1" s="355" t="s">
        <v>43</v>
      </c>
      <c r="B1" s="355"/>
      <c r="C1" s="355"/>
      <c r="D1" s="355"/>
      <c r="E1" s="355"/>
      <c r="F1" s="355"/>
      <c r="G1" s="266"/>
    </row>
    <row r="2" spans="1:7" ht="15.75">
      <c r="A2" s="356" t="s">
        <v>330</v>
      </c>
      <c r="B2" s="356"/>
      <c r="C2" s="356"/>
      <c r="D2" s="356"/>
      <c r="E2" s="356"/>
      <c r="F2" s="356"/>
      <c r="G2" s="266"/>
    </row>
    <row r="3" spans="1:7" ht="15.75">
      <c r="A3" s="170"/>
      <c r="B3" s="170"/>
      <c r="C3" s="170"/>
      <c r="D3" s="170"/>
      <c r="E3" s="170"/>
      <c r="F3" s="170"/>
      <c r="G3" s="266"/>
    </row>
    <row r="4" spans="1:7" ht="15.75">
      <c r="A4" s="170"/>
      <c r="B4" s="186" t="s">
        <v>186</v>
      </c>
      <c r="C4" s="186"/>
      <c r="D4" s="419" t="s">
        <v>123</v>
      </c>
      <c r="E4" s="419"/>
      <c r="F4" s="419"/>
      <c r="G4" s="266"/>
    </row>
    <row r="5" spans="1:8" ht="36.75" customHeight="1">
      <c r="A5" s="261" t="s">
        <v>70</v>
      </c>
      <c r="B5" s="262" t="s">
        <v>44</v>
      </c>
      <c r="C5" s="262" t="s">
        <v>102</v>
      </c>
      <c r="D5" s="262" t="s">
        <v>176</v>
      </c>
      <c r="E5" s="262" t="s">
        <v>54</v>
      </c>
      <c r="F5" s="262" t="s">
        <v>8</v>
      </c>
      <c r="G5" s="211" t="s">
        <v>375</v>
      </c>
      <c r="H5" s="212" t="s">
        <v>404</v>
      </c>
    </row>
    <row r="6" spans="1:8" ht="20.25" customHeight="1">
      <c r="A6" s="420" t="s">
        <v>285</v>
      </c>
      <c r="B6" s="420"/>
      <c r="C6" s="420"/>
      <c r="D6" s="420"/>
      <c r="E6" s="420"/>
      <c r="F6" s="420"/>
      <c r="G6" s="420"/>
      <c r="H6" s="420"/>
    </row>
    <row r="7" spans="1:8" ht="22.5">
      <c r="A7" s="174">
        <v>1</v>
      </c>
      <c r="B7" s="77" t="s">
        <v>439</v>
      </c>
      <c r="C7" s="187" t="s">
        <v>335</v>
      </c>
      <c r="D7" s="208" t="s">
        <v>359</v>
      </c>
      <c r="E7" s="183">
        <v>0.00417824074074074</v>
      </c>
      <c r="F7" s="174">
        <f aca="true" t="shared" si="0" ref="F7:F20">_xlfn.RANK.EQ(E7,$E$7:$E$20,1)</f>
        <v>1</v>
      </c>
      <c r="G7" s="242">
        <v>1</v>
      </c>
      <c r="H7" s="3">
        <v>2</v>
      </c>
    </row>
    <row r="8" spans="1:8" ht="22.5">
      <c r="A8" s="174">
        <v>2</v>
      </c>
      <c r="B8" s="77" t="s">
        <v>442</v>
      </c>
      <c r="C8" s="187" t="s">
        <v>336</v>
      </c>
      <c r="D8" s="208" t="s">
        <v>360</v>
      </c>
      <c r="E8" s="183">
        <v>0.004826388888888889</v>
      </c>
      <c r="F8" s="174">
        <f t="shared" si="0"/>
        <v>2</v>
      </c>
      <c r="G8" s="243">
        <f aca="true" t="shared" si="1" ref="G8:G13">E8*$G$7/$E$7</f>
        <v>1.1551246537396123</v>
      </c>
      <c r="H8" s="3">
        <v>3</v>
      </c>
    </row>
    <row r="9" spans="1:8" ht="22.5">
      <c r="A9" s="174">
        <v>3</v>
      </c>
      <c r="B9" s="77" t="s">
        <v>440</v>
      </c>
      <c r="C9" s="187" t="s">
        <v>341</v>
      </c>
      <c r="D9" s="187" t="s">
        <v>361</v>
      </c>
      <c r="E9" s="183">
        <v>0.005011574074074074</v>
      </c>
      <c r="F9" s="174">
        <f t="shared" si="0"/>
        <v>3</v>
      </c>
      <c r="G9" s="243">
        <f t="shared" si="1"/>
        <v>1.1994459833795015</v>
      </c>
      <c r="H9" s="3">
        <v>3</v>
      </c>
    </row>
    <row r="10" spans="1:8" ht="22.5">
      <c r="A10" s="174">
        <v>4</v>
      </c>
      <c r="B10" s="77" t="s">
        <v>331</v>
      </c>
      <c r="C10" s="187" t="s">
        <v>332</v>
      </c>
      <c r="D10" s="208" t="s">
        <v>359</v>
      </c>
      <c r="E10" s="183">
        <v>0.005162037037037037</v>
      </c>
      <c r="F10" s="174">
        <f t="shared" si="0"/>
        <v>4</v>
      </c>
      <c r="G10" s="243">
        <f t="shared" si="1"/>
        <v>1.2354570637119116</v>
      </c>
      <c r="H10" s="3">
        <v>3</v>
      </c>
    </row>
    <row r="11" spans="1:8" ht="22.5">
      <c r="A11" s="174">
        <v>5</v>
      </c>
      <c r="B11" s="77" t="s">
        <v>441</v>
      </c>
      <c r="C11" s="187" t="s">
        <v>337</v>
      </c>
      <c r="D11" s="208" t="s">
        <v>362</v>
      </c>
      <c r="E11" s="183">
        <v>0.005543981481481482</v>
      </c>
      <c r="F11" s="174">
        <f t="shared" si="0"/>
        <v>5</v>
      </c>
      <c r="G11" s="243">
        <f t="shared" si="1"/>
        <v>1.3268698060941833</v>
      </c>
      <c r="H11" s="3">
        <v>3</v>
      </c>
    </row>
    <row r="12" spans="1:8" ht="22.5">
      <c r="A12" s="174">
        <v>6</v>
      </c>
      <c r="B12" s="77" t="s">
        <v>443</v>
      </c>
      <c r="C12" s="203" t="s">
        <v>338</v>
      </c>
      <c r="D12" s="208" t="s">
        <v>399</v>
      </c>
      <c r="E12" s="183">
        <v>0.006458333333333333</v>
      </c>
      <c r="F12" s="174">
        <f t="shared" si="0"/>
        <v>6</v>
      </c>
      <c r="G12" s="243">
        <f t="shared" si="1"/>
        <v>1.5457063711911359</v>
      </c>
      <c r="H12" s="3" t="s">
        <v>174</v>
      </c>
    </row>
    <row r="13" spans="1:8" ht="22.5">
      <c r="A13" s="174">
        <v>7</v>
      </c>
      <c r="B13" s="77" t="s">
        <v>436</v>
      </c>
      <c r="C13" s="187" t="s">
        <v>339</v>
      </c>
      <c r="D13" s="208" t="s">
        <v>363</v>
      </c>
      <c r="E13" s="183">
        <v>0.007152777777777779</v>
      </c>
      <c r="F13" s="174">
        <f t="shared" si="0"/>
        <v>7</v>
      </c>
      <c r="G13" s="243">
        <f t="shared" si="1"/>
        <v>1.7119113573407208</v>
      </c>
      <c r="H13" s="3"/>
    </row>
    <row r="14" spans="1:8" ht="22.5">
      <c r="A14" s="174">
        <v>8</v>
      </c>
      <c r="B14" s="77" t="s">
        <v>454</v>
      </c>
      <c r="C14" s="187" t="s">
        <v>342</v>
      </c>
      <c r="D14" s="187" t="s">
        <v>364</v>
      </c>
      <c r="E14" s="183">
        <v>0.007870370370370371</v>
      </c>
      <c r="F14" s="174">
        <f t="shared" si="0"/>
        <v>8</v>
      </c>
      <c r="G14" s="243"/>
      <c r="H14" s="3"/>
    </row>
    <row r="15" spans="1:8" ht="22.5">
      <c r="A15" s="174">
        <v>9</v>
      </c>
      <c r="B15" s="77" t="s">
        <v>434</v>
      </c>
      <c r="C15" s="202" t="s">
        <v>340</v>
      </c>
      <c r="D15" s="187" t="s">
        <v>365</v>
      </c>
      <c r="E15" s="183">
        <v>0.007986111111111112</v>
      </c>
      <c r="F15" s="174">
        <f t="shared" si="0"/>
        <v>9</v>
      </c>
      <c r="G15" s="243"/>
      <c r="H15" s="3"/>
    </row>
    <row r="16" spans="1:8" ht="27" customHeight="1">
      <c r="A16" s="174">
        <v>10</v>
      </c>
      <c r="B16" s="77" t="s">
        <v>466</v>
      </c>
      <c r="C16" s="187" t="s">
        <v>343</v>
      </c>
      <c r="D16" s="187" t="s">
        <v>366</v>
      </c>
      <c r="E16" s="183">
        <v>0.008969907407407407</v>
      </c>
      <c r="F16" s="174">
        <f t="shared" si="0"/>
        <v>10</v>
      </c>
      <c r="G16" s="3"/>
      <c r="H16" s="3"/>
    </row>
    <row r="17" spans="1:8" ht="26.25" customHeight="1">
      <c r="A17" s="174">
        <v>11</v>
      </c>
      <c r="B17" s="77" t="s">
        <v>465</v>
      </c>
      <c r="C17" s="187" t="s">
        <v>344</v>
      </c>
      <c r="D17" s="187" t="s">
        <v>367</v>
      </c>
      <c r="E17" s="183">
        <v>0.010706018518518517</v>
      </c>
      <c r="F17" s="174">
        <f t="shared" si="0"/>
        <v>11</v>
      </c>
      <c r="G17" s="3"/>
      <c r="H17" s="3"/>
    </row>
    <row r="18" spans="1:8" ht="22.5">
      <c r="A18" s="174">
        <v>12</v>
      </c>
      <c r="B18" s="77" t="s">
        <v>323</v>
      </c>
      <c r="C18" s="187" t="s">
        <v>345</v>
      </c>
      <c r="D18" s="187" t="s">
        <v>364</v>
      </c>
      <c r="E18" s="183">
        <v>0.012777777777777777</v>
      </c>
      <c r="F18" s="174">
        <f t="shared" si="0"/>
        <v>12</v>
      </c>
      <c r="G18" s="3"/>
      <c r="H18" s="3"/>
    </row>
    <row r="19" spans="1:8" ht="22.5">
      <c r="A19" s="174">
        <v>13</v>
      </c>
      <c r="B19" s="77" t="s">
        <v>464</v>
      </c>
      <c r="C19" s="203" t="s">
        <v>346</v>
      </c>
      <c r="D19" s="187" t="s">
        <v>368</v>
      </c>
      <c r="E19" s="183">
        <v>0.016296296296296295</v>
      </c>
      <c r="F19" s="174">
        <f t="shared" si="0"/>
        <v>13</v>
      </c>
      <c r="G19" s="3"/>
      <c r="H19" s="3"/>
    </row>
    <row r="20" spans="1:8" ht="22.5">
      <c r="A20" s="174">
        <v>14</v>
      </c>
      <c r="B20" s="77" t="s">
        <v>435</v>
      </c>
      <c r="C20" s="203" t="s">
        <v>355</v>
      </c>
      <c r="D20" s="187" t="s">
        <v>369</v>
      </c>
      <c r="E20" s="183">
        <v>0.016701388888888887</v>
      </c>
      <c r="F20" s="174">
        <f t="shared" si="0"/>
        <v>14</v>
      </c>
      <c r="G20" s="3"/>
      <c r="H20" s="3"/>
    </row>
    <row r="21" spans="1:6" ht="15.75">
      <c r="A21" s="254"/>
      <c r="B21" s="258" t="s">
        <v>400</v>
      </c>
      <c r="D21" s="256"/>
      <c r="E21" s="257"/>
      <c r="F21" s="254"/>
    </row>
    <row r="22" spans="1:6" ht="15.75">
      <c r="A22" s="254"/>
      <c r="C22" s="259" t="s">
        <v>401</v>
      </c>
      <c r="D22" s="265">
        <v>1.11</v>
      </c>
      <c r="E22" s="264">
        <f>D22*$E$7</f>
        <v>0.004637847222222222</v>
      </c>
      <c r="F22" s="254"/>
    </row>
    <row r="23" spans="1:6" ht="15.75">
      <c r="A23" s="254"/>
      <c r="C23" s="260" t="s">
        <v>402</v>
      </c>
      <c r="D23" s="265">
        <v>1.38</v>
      </c>
      <c r="E23" s="264">
        <f>D23*$E$7</f>
        <v>0.005765972222222221</v>
      </c>
      <c r="F23" s="254"/>
    </row>
    <row r="24" spans="1:6" ht="15.75" hidden="1">
      <c r="A24" s="254"/>
      <c r="C24" s="260" t="s">
        <v>403</v>
      </c>
      <c r="D24" s="265">
        <v>1.58</v>
      </c>
      <c r="E24" s="264">
        <f>D24*$E$7</f>
        <v>0.00660162037037037</v>
      </c>
      <c r="F24" s="254"/>
    </row>
    <row r="25" spans="1:8" ht="22.5" customHeight="1">
      <c r="A25" s="421" t="s">
        <v>179</v>
      </c>
      <c r="B25" s="422"/>
      <c r="C25" s="422"/>
      <c r="D25" s="422"/>
      <c r="E25" s="422"/>
      <c r="F25" s="422"/>
      <c r="G25" s="422"/>
      <c r="H25" s="422"/>
    </row>
    <row r="26" spans="1:8" ht="22.5">
      <c r="A26" s="174">
        <v>1</v>
      </c>
      <c r="B26" s="77" t="s">
        <v>430</v>
      </c>
      <c r="C26" s="203" t="s">
        <v>356</v>
      </c>
      <c r="D26" s="208" t="s">
        <v>359</v>
      </c>
      <c r="E26" s="183">
        <v>0.00542824074074074</v>
      </c>
      <c r="F26" s="174">
        <f aca="true" t="shared" si="2" ref="F26:F33">_xlfn.RANK.EQ(E26,$E$26:$E$34,1)</f>
        <v>1</v>
      </c>
      <c r="G26" s="242">
        <v>1</v>
      </c>
      <c r="H26" s="131">
        <v>2</v>
      </c>
    </row>
    <row r="27" spans="1:8" ht="22.5">
      <c r="A27" s="174">
        <v>2</v>
      </c>
      <c r="B27" s="77" t="s">
        <v>429</v>
      </c>
      <c r="C27" s="203" t="s">
        <v>387</v>
      </c>
      <c r="D27" s="207" t="s">
        <v>359</v>
      </c>
      <c r="E27" s="183">
        <v>0.006817129629629629</v>
      </c>
      <c r="F27" s="174">
        <f t="shared" si="2"/>
        <v>2</v>
      </c>
      <c r="G27" s="243">
        <f>E27*$G$26/$E$26</f>
        <v>1.255863539445629</v>
      </c>
      <c r="H27" s="131">
        <v>3</v>
      </c>
    </row>
    <row r="28" spans="1:8" ht="22.5">
      <c r="A28" s="174">
        <v>3</v>
      </c>
      <c r="B28" s="77" t="s">
        <v>428</v>
      </c>
      <c r="C28" s="203" t="s">
        <v>357</v>
      </c>
      <c r="D28" s="187" t="s">
        <v>370</v>
      </c>
      <c r="E28" s="183">
        <v>0.0077314814814814815</v>
      </c>
      <c r="F28" s="174">
        <f t="shared" si="2"/>
        <v>3</v>
      </c>
      <c r="G28" s="243">
        <f>E28*$G$26/$E$26</f>
        <v>1.424307036247335</v>
      </c>
      <c r="H28" s="131" t="s">
        <v>48</v>
      </c>
    </row>
    <row r="29" spans="1:8" ht="22.5">
      <c r="A29" s="174">
        <v>4</v>
      </c>
      <c r="B29" s="77" t="s">
        <v>189</v>
      </c>
      <c r="C29" s="203" t="s">
        <v>347</v>
      </c>
      <c r="D29" s="208" t="s">
        <v>360</v>
      </c>
      <c r="E29" s="183">
        <v>0.007824074074074075</v>
      </c>
      <c r="F29" s="174">
        <f t="shared" si="2"/>
        <v>4</v>
      </c>
      <c r="G29" s="243">
        <f>E29*$G$26/$E$26</f>
        <v>1.4413646055437104</v>
      </c>
      <c r="H29" s="131" t="s">
        <v>48</v>
      </c>
    </row>
    <row r="30" spans="1:8" ht="22.5">
      <c r="A30" s="174">
        <v>5</v>
      </c>
      <c r="B30" s="77" t="s">
        <v>460</v>
      </c>
      <c r="C30" s="187" t="s">
        <v>348</v>
      </c>
      <c r="D30" s="187" t="s">
        <v>364</v>
      </c>
      <c r="E30" s="183">
        <v>0.00925925925925926</v>
      </c>
      <c r="F30" s="174">
        <f t="shared" si="2"/>
        <v>5</v>
      </c>
      <c r="G30" s="243">
        <f>E30*$G$26/$E$26</f>
        <v>1.705756929637527</v>
      </c>
      <c r="H30" s="131" t="s">
        <v>174</v>
      </c>
    </row>
    <row r="31" spans="1:8" ht="22.5">
      <c r="A31" s="174">
        <v>6</v>
      </c>
      <c r="B31" s="77" t="s">
        <v>461</v>
      </c>
      <c r="C31" s="203" t="s">
        <v>354</v>
      </c>
      <c r="D31" s="187" t="s">
        <v>364</v>
      </c>
      <c r="E31" s="183">
        <v>0.01113425925925926</v>
      </c>
      <c r="F31" s="174">
        <f t="shared" si="2"/>
        <v>6</v>
      </c>
      <c r="G31" s="3"/>
      <c r="H31" s="3"/>
    </row>
    <row r="32" spans="1:8" ht="22.5">
      <c r="A32" s="174">
        <v>7</v>
      </c>
      <c r="B32" s="77" t="s">
        <v>462</v>
      </c>
      <c r="C32" s="203" t="s">
        <v>391</v>
      </c>
      <c r="D32" s="208" t="s">
        <v>397</v>
      </c>
      <c r="E32" s="183">
        <v>0.017384259259259262</v>
      </c>
      <c r="F32" s="174">
        <f t="shared" si="2"/>
        <v>7</v>
      </c>
      <c r="G32" s="3"/>
      <c r="H32" s="3"/>
    </row>
    <row r="33" spans="1:8" ht="22.5">
      <c r="A33" s="174">
        <v>8</v>
      </c>
      <c r="B33" s="77" t="s">
        <v>463</v>
      </c>
      <c r="C33" s="203" t="s">
        <v>392</v>
      </c>
      <c r="D33" s="208" t="s">
        <v>398</v>
      </c>
      <c r="E33" s="183">
        <v>0.023842592592592596</v>
      </c>
      <c r="F33" s="174">
        <f t="shared" si="2"/>
        <v>8</v>
      </c>
      <c r="G33" s="3"/>
      <c r="H33" s="3"/>
    </row>
    <row r="34" spans="1:8" ht="15.75">
      <c r="A34" s="174">
        <v>9</v>
      </c>
      <c r="B34" s="77" t="s">
        <v>431</v>
      </c>
      <c r="C34" s="207"/>
      <c r="D34" s="208"/>
      <c r="E34" s="183" t="s">
        <v>333</v>
      </c>
      <c r="F34" s="174" t="s">
        <v>80</v>
      </c>
      <c r="G34" s="3"/>
      <c r="H34" s="3"/>
    </row>
    <row r="35" spans="1:8" ht="15.75">
      <c r="A35" s="254"/>
      <c r="B35" s="258" t="s">
        <v>481</v>
      </c>
      <c r="C35" s="267"/>
      <c r="D35" s="268"/>
      <c r="E35" s="257"/>
      <c r="F35" s="254"/>
      <c r="G35" s="55"/>
      <c r="H35" s="55"/>
    </row>
    <row r="36" spans="1:8" ht="15.75">
      <c r="A36" s="254"/>
      <c r="B36" s="255"/>
      <c r="C36" s="259" t="s">
        <v>401</v>
      </c>
      <c r="D36" s="215">
        <v>1.08</v>
      </c>
      <c r="E36" s="330">
        <f>D36*$E$26</f>
        <v>0.0058625</v>
      </c>
      <c r="F36" s="254"/>
      <c r="G36" s="331"/>
      <c r="H36" s="331"/>
    </row>
    <row r="37" spans="1:8" ht="15.75">
      <c r="A37" s="254"/>
      <c r="B37" s="255"/>
      <c r="C37" s="260" t="s">
        <v>402</v>
      </c>
      <c r="D37" s="215">
        <v>1.35</v>
      </c>
      <c r="E37" s="330">
        <f>D37*$E$26</f>
        <v>0.0073281250000000004</v>
      </c>
      <c r="F37" s="254"/>
      <c r="G37" s="331"/>
      <c r="H37" s="331"/>
    </row>
    <row r="38" spans="1:8" ht="15.75">
      <c r="A38" s="254"/>
      <c r="B38" s="255"/>
      <c r="C38" s="260" t="s">
        <v>403</v>
      </c>
      <c r="D38" s="215">
        <v>1.54</v>
      </c>
      <c r="E38" s="330">
        <f>D38*$E$26</f>
        <v>0.00835949074074074</v>
      </c>
      <c r="F38" s="254"/>
      <c r="G38" s="331"/>
      <c r="H38" s="331"/>
    </row>
    <row r="39" spans="1:8" ht="24.75" customHeight="1">
      <c r="A39" s="423" t="s">
        <v>178</v>
      </c>
      <c r="B39" s="424"/>
      <c r="C39" s="424"/>
      <c r="D39" s="424"/>
      <c r="E39" s="424"/>
      <c r="F39" s="424"/>
      <c r="G39" s="424"/>
      <c r="H39" s="424"/>
    </row>
    <row r="40" spans="1:9" ht="22.5">
      <c r="A40" s="174">
        <v>1</v>
      </c>
      <c r="B40" s="77" t="s">
        <v>142</v>
      </c>
      <c r="C40" s="203" t="s">
        <v>450</v>
      </c>
      <c r="D40" s="187" t="s">
        <v>405</v>
      </c>
      <c r="E40" s="183">
        <v>0.004618055555555556</v>
      </c>
      <c r="F40" s="173">
        <f aca="true" t="shared" si="3" ref="F40:F47">_xlfn.RANK.EQ(E40,$E$40:$E$47,1)</f>
        <v>1</v>
      </c>
      <c r="G40" s="269">
        <v>1</v>
      </c>
      <c r="H40" s="3" t="s">
        <v>51</v>
      </c>
      <c r="I40" s="84"/>
    </row>
    <row r="41" spans="1:9" ht="22.5">
      <c r="A41" s="174">
        <v>2</v>
      </c>
      <c r="B41" s="77" t="s">
        <v>455</v>
      </c>
      <c r="C41" s="187" t="s">
        <v>349</v>
      </c>
      <c r="D41" s="187" t="s">
        <v>371</v>
      </c>
      <c r="E41" s="183">
        <v>0.0049884259259259265</v>
      </c>
      <c r="F41" s="173">
        <f t="shared" si="3"/>
        <v>2</v>
      </c>
      <c r="G41" s="243">
        <f>E41*$G$40/$E$40</f>
        <v>1.0802005012531328</v>
      </c>
      <c r="H41" s="3" t="s">
        <v>51</v>
      </c>
      <c r="I41" s="84"/>
    </row>
    <row r="42" spans="1:8" ht="22.5">
      <c r="A42" s="174">
        <v>3</v>
      </c>
      <c r="B42" s="77" t="s">
        <v>129</v>
      </c>
      <c r="C42" s="187" t="s">
        <v>350</v>
      </c>
      <c r="D42" s="187" t="s">
        <v>372</v>
      </c>
      <c r="E42" s="183">
        <v>0.005555555555555556</v>
      </c>
      <c r="F42" s="173">
        <f t="shared" si="3"/>
        <v>3</v>
      </c>
      <c r="G42" s="243">
        <f>E42*$G$40/$E$40</f>
        <v>1.2030075187969924</v>
      </c>
      <c r="H42" s="3" t="s">
        <v>48</v>
      </c>
    </row>
    <row r="43" spans="1:8" ht="22.5">
      <c r="A43" s="174">
        <v>4</v>
      </c>
      <c r="B43" s="77" t="s">
        <v>188</v>
      </c>
      <c r="C43" s="187" t="s">
        <v>351</v>
      </c>
      <c r="D43" s="187" t="s">
        <v>373</v>
      </c>
      <c r="E43" s="183">
        <v>0.005821759259259259</v>
      </c>
      <c r="F43" s="173">
        <f t="shared" si="3"/>
        <v>4</v>
      </c>
      <c r="G43" s="243">
        <f>E43*$G$40/$E$40</f>
        <v>1.2606516290726817</v>
      </c>
      <c r="H43" s="3" t="s">
        <v>48</v>
      </c>
    </row>
    <row r="44" spans="1:8" ht="22.5">
      <c r="A44" s="174">
        <v>5</v>
      </c>
      <c r="B44" s="77" t="s">
        <v>456</v>
      </c>
      <c r="C44" s="187" t="s">
        <v>352</v>
      </c>
      <c r="D44" s="187" t="s">
        <v>364</v>
      </c>
      <c r="E44" s="183">
        <v>0.006469907407407407</v>
      </c>
      <c r="F44" s="173">
        <f t="shared" si="3"/>
        <v>5</v>
      </c>
      <c r="G44" s="243">
        <f>E44*$G$40/$E$40</f>
        <v>1.401002506265664</v>
      </c>
      <c r="H44" s="3" t="s">
        <v>80</v>
      </c>
    </row>
    <row r="45" spans="1:8" ht="22.5">
      <c r="A45" s="174">
        <v>6</v>
      </c>
      <c r="B45" s="77" t="s">
        <v>457</v>
      </c>
      <c r="C45" s="187" t="s">
        <v>353</v>
      </c>
      <c r="D45" s="187" t="s">
        <v>374</v>
      </c>
      <c r="E45" s="183">
        <v>0.007106481481481481</v>
      </c>
      <c r="F45" s="173">
        <f t="shared" si="3"/>
        <v>6</v>
      </c>
      <c r="G45" s="3"/>
      <c r="H45" s="3"/>
    </row>
    <row r="46" spans="1:8" ht="22.5">
      <c r="A46" s="174">
        <v>7</v>
      </c>
      <c r="B46" s="77" t="s">
        <v>458</v>
      </c>
      <c r="C46" s="203" t="s">
        <v>393</v>
      </c>
      <c r="D46" s="187" t="s">
        <v>395</v>
      </c>
      <c r="E46" s="183">
        <v>0.011631944444444445</v>
      </c>
      <c r="F46" s="173">
        <f t="shared" si="3"/>
        <v>7</v>
      </c>
      <c r="G46" s="3"/>
      <c r="H46" s="3"/>
    </row>
    <row r="47" spans="1:8" ht="33.75">
      <c r="A47" s="174">
        <v>8</v>
      </c>
      <c r="B47" s="77" t="s">
        <v>459</v>
      </c>
      <c r="C47" s="203" t="s">
        <v>394</v>
      </c>
      <c r="D47" s="187" t="s">
        <v>396</v>
      </c>
      <c r="E47" s="183">
        <v>0.015231481481481483</v>
      </c>
      <c r="F47" s="173">
        <f t="shared" si="3"/>
        <v>8</v>
      </c>
      <c r="G47" s="3"/>
      <c r="H47" s="3"/>
    </row>
    <row r="48" spans="1:6" ht="15.75">
      <c r="A48" s="84"/>
      <c r="B48" s="258" t="s">
        <v>406</v>
      </c>
      <c r="F48" s="84"/>
    </row>
    <row r="49" spans="1:6" ht="15.75">
      <c r="A49" s="84"/>
      <c r="C49" s="260" t="s">
        <v>402</v>
      </c>
      <c r="D49" s="265">
        <v>1.17</v>
      </c>
      <c r="E49" s="264">
        <f>D49*$E$40</f>
        <v>0.005403125</v>
      </c>
      <c r="F49" s="84"/>
    </row>
    <row r="50" spans="1:6" ht="15.75">
      <c r="A50" s="84"/>
      <c r="C50" s="260" t="s">
        <v>403</v>
      </c>
      <c r="D50" s="265">
        <v>1.32</v>
      </c>
      <c r="E50" s="264">
        <f>D50*$E$40</f>
        <v>0.006095833333333334</v>
      </c>
      <c r="F50" s="84"/>
    </row>
    <row r="51" spans="1:7" ht="15.75">
      <c r="A51" s="84"/>
      <c r="B51" s="357"/>
      <c r="C51" s="357"/>
      <c r="D51" s="357"/>
      <c r="E51" s="357"/>
      <c r="F51" s="357"/>
      <c r="G51" s="357"/>
    </row>
    <row r="52" spans="2:4" ht="15.75">
      <c r="B52" s="15" t="s">
        <v>40</v>
      </c>
      <c r="D52" s="5" t="s">
        <v>41</v>
      </c>
    </row>
    <row r="54" spans="2:4" ht="15.75">
      <c r="B54" s="15" t="s">
        <v>57</v>
      </c>
      <c r="D54" s="5" t="s">
        <v>58</v>
      </c>
    </row>
  </sheetData>
  <sheetProtection password="EF9D" sheet="1"/>
  <mergeCells count="7">
    <mergeCell ref="B51:G51"/>
    <mergeCell ref="A1:F1"/>
    <mergeCell ref="A2:F2"/>
    <mergeCell ref="D4:F4"/>
    <mergeCell ref="A6:H6"/>
    <mergeCell ref="A25:H25"/>
    <mergeCell ref="A39:H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22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7.7109375" style="0" customWidth="1"/>
    <col min="2" max="2" width="20.57421875" style="0" customWidth="1"/>
    <col min="3" max="3" width="16.7109375" style="0" customWidth="1"/>
    <col min="5" max="5" width="11.00390625" style="0" customWidth="1"/>
    <col min="7" max="7" width="11.140625" style="0" customWidth="1"/>
  </cols>
  <sheetData>
    <row r="1" spans="1:9" ht="18.75">
      <c r="A1" s="355" t="s">
        <v>43</v>
      </c>
      <c r="B1" s="355"/>
      <c r="C1" s="355"/>
      <c r="D1" s="355"/>
      <c r="E1" s="355"/>
      <c r="F1" s="355"/>
      <c r="G1" s="355"/>
      <c r="H1" s="355"/>
      <c r="I1" s="355"/>
    </row>
    <row r="2" spans="1:9" ht="18.75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15.75">
      <c r="A3" s="356" t="s">
        <v>407</v>
      </c>
      <c r="B3" s="356"/>
      <c r="C3" s="356"/>
      <c r="D3" s="356"/>
      <c r="E3" s="356"/>
      <c r="F3" s="356"/>
      <c r="G3" s="356"/>
      <c r="H3" s="356"/>
      <c r="I3" s="356"/>
      <c r="J3" s="263"/>
    </row>
    <row r="4" spans="1:8" ht="15.75">
      <c r="A4" s="170"/>
      <c r="B4" s="170"/>
      <c r="C4" s="170"/>
      <c r="D4" s="170"/>
      <c r="E4" s="170"/>
      <c r="F4" s="170"/>
      <c r="G4" s="266"/>
      <c r="H4" s="205"/>
    </row>
    <row r="5" spans="1:7" ht="18" customHeight="1">
      <c r="A5" s="106" t="s">
        <v>61</v>
      </c>
      <c r="B5" s="171"/>
      <c r="E5" s="176"/>
      <c r="G5" s="271" t="s">
        <v>186</v>
      </c>
    </row>
    <row r="6" spans="1:8" ht="42" customHeight="1">
      <c r="A6" s="261" t="s">
        <v>70</v>
      </c>
      <c r="B6" s="262" t="s">
        <v>44</v>
      </c>
      <c r="C6" s="262" t="s">
        <v>102</v>
      </c>
      <c r="D6" s="262" t="s">
        <v>176</v>
      </c>
      <c r="E6" s="262" t="s">
        <v>54</v>
      </c>
      <c r="F6" s="262" t="s">
        <v>8</v>
      </c>
      <c r="G6" s="211" t="s">
        <v>375</v>
      </c>
      <c r="H6" s="212" t="s">
        <v>404</v>
      </c>
    </row>
    <row r="7" spans="1:9" ht="16.5" customHeight="1">
      <c r="A7" s="425" t="s">
        <v>482</v>
      </c>
      <c r="B7" s="425"/>
      <c r="C7" s="425"/>
      <c r="D7" s="425"/>
      <c r="E7" s="425"/>
      <c r="F7" s="425"/>
      <c r="G7" s="425"/>
      <c r="H7" s="425"/>
      <c r="I7" s="68"/>
    </row>
    <row r="8" spans="1:8" ht="33.75">
      <c r="A8" s="174">
        <v>1</v>
      </c>
      <c r="B8" s="77" t="s">
        <v>439</v>
      </c>
      <c r="C8" s="187" t="s">
        <v>452</v>
      </c>
      <c r="D8" s="209" t="s">
        <v>359</v>
      </c>
      <c r="E8" s="183">
        <v>0.006944444444444444</v>
      </c>
      <c r="F8" s="173">
        <v>1</v>
      </c>
      <c r="G8" s="242">
        <v>1</v>
      </c>
      <c r="H8" s="3">
        <v>2</v>
      </c>
    </row>
    <row r="9" spans="1:8" ht="33.75">
      <c r="A9" s="174">
        <v>2</v>
      </c>
      <c r="B9" s="77" t="s">
        <v>442</v>
      </c>
      <c r="C9" s="187" t="s">
        <v>336</v>
      </c>
      <c r="D9" s="209" t="s">
        <v>360</v>
      </c>
      <c r="E9" s="183">
        <v>0.010219907407407408</v>
      </c>
      <c r="F9" s="173">
        <v>2</v>
      </c>
      <c r="G9" s="243">
        <f>E9*$G$8/$E$8</f>
        <v>1.471666666666667</v>
      </c>
      <c r="H9" s="3" t="s">
        <v>80</v>
      </c>
    </row>
    <row r="10" spans="1:8" ht="22.5">
      <c r="A10" s="174">
        <v>3</v>
      </c>
      <c r="B10" s="77" t="s">
        <v>441</v>
      </c>
      <c r="C10" s="187" t="s">
        <v>453</v>
      </c>
      <c r="D10" s="209" t="s">
        <v>362</v>
      </c>
      <c r="E10" s="183">
        <v>0.011296296296296296</v>
      </c>
      <c r="F10" s="247">
        <v>3</v>
      </c>
      <c r="G10" s="243"/>
      <c r="H10" s="3"/>
    </row>
    <row r="11" spans="1:8" ht="31.5">
      <c r="A11" s="174">
        <v>4</v>
      </c>
      <c r="B11" s="326" t="s">
        <v>25</v>
      </c>
      <c r="C11" s="187" t="s">
        <v>332</v>
      </c>
      <c r="D11" s="209" t="s">
        <v>359</v>
      </c>
      <c r="E11" s="183">
        <v>0.011979166666666666</v>
      </c>
      <c r="F11" s="247">
        <v>4</v>
      </c>
      <c r="G11" s="243"/>
      <c r="H11" s="3"/>
    </row>
    <row r="12" spans="1:8" ht="22.5">
      <c r="A12" s="174">
        <v>5</v>
      </c>
      <c r="B12" s="77" t="s">
        <v>430</v>
      </c>
      <c r="C12" s="203" t="s">
        <v>358</v>
      </c>
      <c r="D12" s="209" t="s">
        <v>359</v>
      </c>
      <c r="E12" s="270">
        <v>0.016550925925925924</v>
      </c>
      <c r="F12" s="173">
        <v>5</v>
      </c>
      <c r="G12" s="3"/>
      <c r="H12" s="3"/>
    </row>
    <row r="13" spans="1:8" ht="22.5">
      <c r="A13" s="174">
        <v>6</v>
      </c>
      <c r="B13" s="77" t="s">
        <v>440</v>
      </c>
      <c r="C13" s="187" t="s">
        <v>341</v>
      </c>
      <c r="D13" s="210" t="s">
        <v>361</v>
      </c>
      <c r="E13" s="270">
        <v>0.016886574074074075</v>
      </c>
      <c r="F13" s="173">
        <v>6</v>
      </c>
      <c r="G13" s="3"/>
      <c r="H13" s="3"/>
    </row>
    <row r="14" spans="1:8" ht="33.75">
      <c r="A14" s="174">
        <v>7</v>
      </c>
      <c r="B14" s="77" t="s">
        <v>454</v>
      </c>
      <c r="C14" s="187" t="s">
        <v>342</v>
      </c>
      <c r="D14" s="210" t="s">
        <v>364</v>
      </c>
      <c r="E14" s="183">
        <v>0.019398148148148147</v>
      </c>
      <c r="F14" s="173">
        <v>7</v>
      </c>
      <c r="G14" s="3"/>
      <c r="H14" s="3"/>
    </row>
    <row r="15" ht="15.75">
      <c r="B15" s="258" t="s">
        <v>408</v>
      </c>
    </row>
    <row r="16" spans="4:6" ht="15.75">
      <c r="D16" s="259" t="s">
        <v>401</v>
      </c>
      <c r="E16" s="265">
        <v>1.14</v>
      </c>
      <c r="F16" s="264">
        <f>E16*$E$8</f>
        <v>0.007916666666666666</v>
      </c>
    </row>
    <row r="17" spans="4:6" ht="15.75">
      <c r="D17" s="260" t="s">
        <v>402</v>
      </c>
      <c r="E17" s="265">
        <v>1.42</v>
      </c>
      <c r="F17" s="264">
        <f>E17*$E$8</f>
        <v>0.00986111111111111</v>
      </c>
    </row>
    <row r="18" spans="4:6" ht="15.75" hidden="1">
      <c r="D18" s="260" t="s">
        <v>403</v>
      </c>
      <c r="E18" s="265">
        <v>1.62</v>
      </c>
      <c r="F18" s="264">
        <f>E18*$E$8</f>
        <v>0.01125</v>
      </c>
    </row>
    <row r="19" spans="4:5" ht="15.75">
      <c r="D19" s="260"/>
      <c r="E19" s="265"/>
    </row>
    <row r="20" spans="2:7" ht="15.75">
      <c r="B20" s="15" t="s">
        <v>40</v>
      </c>
      <c r="G20" s="5" t="s">
        <v>41</v>
      </c>
    </row>
    <row r="22" spans="2:7" ht="15.75">
      <c r="B22" s="15" t="s">
        <v>57</v>
      </c>
      <c r="G22" s="5" t="s">
        <v>58</v>
      </c>
    </row>
  </sheetData>
  <sheetProtection password="EC61" sheet="1"/>
  <mergeCells count="3">
    <mergeCell ref="A1:I1"/>
    <mergeCell ref="A3:I3"/>
    <mergeCell ref="A7:H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AB6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.28125" style="4" customWidth="1"/>
    <col min="2" max="2" width="37.28125" style="4" customWidth="1"/>
    <col min="3" max="3" width="18.57421875" style="4" hidden="1" customWidth="1"/>
    <col min="4" max="4" width="5.00390625" style="4" hidden="1" customWidth="1"/>
    <col min="5" max="5" width="4.8515625" style="4" hidden="1" customWidth="1"/>
    <col min="6" max="7" width="5.00390625" style="4" hidden="1" customWidth="1"/>
    <col min="8" max="8" width="5.8515625" style="21" customWidth="1"/>
    <col min="9" max="9" width="4.57421875" style="21" hidden="1" customWidth="1"/>
    <col min="10" max="12" width="4.8515625" style="21" hidden="1" customWidth="1"/>
    <col min="13" max="13" width="5.7109375" style="21" customWidth="1"/>
    <col min="14" max="17" width="4.421875" style="21" hidden="1" customWidth="1"/>
    <col min="18" max="18" width="6.00390625" style="21" customWidth="1"/>
    <col min="19" max="22" width="4.421875" style="21" hidden="1" customWidth="1"/>
    <col min="23" max="23" width="5.7109375" style="21" customWidth="1"/>
    <col min="24" max="24" width="6.7109375" style="188" customWidth="1"/>
    <col min="25" max="25" width="7.7109375" style="40" customWidth="1"/>
    <col min="26" max="16384" width="9.140625" style="4" customWidth="1"/>
  </cols>
  <sheetData>
    <row r="1" spans="1:25" ht="18.75">
      <c r="A1" s="340" t="s">
        <v>68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</row>
    <row r="3" spans="1:25" ht="15.75">
      <c r="A3" s="341" t="s">
        <v>69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</row>
    <row r="4" spans="1:11" ht="15.75">
      <c r="A4" s="21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2:23" ht="18.75">
      <c r="B5" s="5" t="s">
        <v>61</v>
      </c>
      <c r="E5" s="33"/>
      <c r="W5" s="189" t="s">
        <v>186</v>
      </c>
    </row>
    <row r="6" spans="1:25" ht="18.75" customHeight="1">
      <c r="A6" s="342" t="s">
        <v>70</v>
      </c>
      <c r="B6" s="342" t="s">
        <v>44</v>
      </c>
      <c r="C6" s="345" t="s">
        <v>102</v>
      </c>
      <c r="D6" s="62" t="s">
        <v>71</v>
      </c>
      <c r="E6" s="63"/>
      <c r="F6" s="63"/>
      <c r="G6" s="63"/>
      <c r="H6" s="334" t="s">
        <v>158</v>
      </c>
      <c r="I6" s="190" t="s">
        <v>72</v>
      </c>
      <c r="J6" s="191"/>
      <c r="K6" s="191"/>
      <c r="L6" s="191"/>
      <c r="M6" s="334" t="s">
        <v>159</v>
      </c>
      <c r="N6" s="190" t="s">
        <v>73</v>
      </c>
      <c r="O6" s="191"/>
      <c r="P6" s="191"/>
      <c r="Q6" s="191"/>
      <c r="R6" s="334" t="s">
        <v>160</v>
      </c>
      <c r="S6" s="190" t="s">
        <v>121</v>
      </c>
      <c r="T6" s="191"/>
      <c r="U6" s="191"/>
      <c r="V6" s="191"/>
      <c r="W6" s="334" t="s">
        <v>161</v>
      </c>
      <c r="X6" s="343" t="s">
        <v>74</v>
      </c>
      <c r="Y6" s="343" t="s">
        <v>8</v>
      </c>
    </row>
    <row r="7" spans="1:25" ht="31.5" customHeight="1">
      <c r="A7" s="342"/>
      <c r="B7" s="342"/>
      <c r="C7" s="346"/>
      <c r="D7" s="46" t="s">
        <v>75</v>
      </c>
      <c r="E7" s="34" t="s">
        <v>76</v>
      </c>
      <c r="F7" s="34" t="s">
        <v>77</v>
      </c>
      <c r="G7" s="34" t="s">
        <v>78</v>
      </c>
      <c r="H7" s="335"/>
      <c r="I7" s="34" t="s">
        <v>75</v>
      </c>
      <c r="J7" s="34" t="s">
        <v>76</v>
      </c>
      <c r="K7" s="34" t="s">
        <v>77</v>
      </c>
      <c r="L7" s="83" t="s">
        <v>78</v>
      </c>
      <c r="M7" s="335"/>
      <c r="N7" s="34" t="s">
        <v>75</v>
      </c>
      <c r="O7" s="34" t="s">
        <v>76</v>
      </c>
      <c r="P7" s="34" t="s">
        <v>77</v>
      </c>
      <c r="Q7" s="83" t="s">
        <v>78</v>
      </c>
      <c r="R7" s="335"/>
      <c r="S7" s="34" t="s">
        <v>75</v>
      </c>
      <c r="T7" s="34" t="s">
        <v>76</v>
      </c>
      <c r="U7" s="34" t="s">
        <v>77</v>
      </c>
      <c r="V7" s="34" t="s">
        <v>78</v>
      </c>
      <c r="W7" s="335"/>
      <c r="X7" s="344"/>
      <c r="Y7" s="344"/>
    </row>
    <row r="8" spans="1:25" ht="24.75" customHeight="1">
      <c r="A8" s="41"/>
      <c r="B8" s="37" t="s">
        <v>175</v>
      </c>
      <c r="C8" s="37"/>
      <c r="D8" s="42"/>
      <c r="E8" s="43"/>
      <c r="F8" s="43"/>
      <c r="G8" s="43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2"/>
      <c r="T8" s="43"/>
      <c r="U8" s="43"/>
      <c r="V8" s="43"/>
      <c r="W8" s="49"/>
      <c r="X8" s="44"/>
      <c r="Y8" s="44"/>
    </row>
    <row r="9" spans="1:28" ht="18.75" customHeight="1">
      <c r="A9" s="25">
        <v>1</v>
      </c>
      <c r="B9" s="79" t="s">
        <v>46</v>
      </c>
      <c r="C9" s="8" t="s">
        <v>122</v>
      </c>
      <c r="D9" s="35">
        <v>6</v>
      </c>
      <c r="E9" s="35">
        <v>10</v>
      </c>
      <c r="F9" s="35">
        <v>10</v>
      </c>
      <c r="G9" s="35">
        <v>9</v>
      </c>
      <c r="H9" s="50">
        <v>20</v>
      </c>
      <c r="I9" s="52"/>
      <c r="J9" s="52"/>
      <c r="K9" s="52"/>
      <c r="L9" s="52"/>
      <c r="M9" s="50">
        <v>25</v>
      </c>
      <c r="N9" s="52"/>
      <c r="O9" s="52"/>
      <c r="P9" s="52"/>
      <c r="Q9" s="52"/>
      <c r="R9" s="50">
        <v>19</v>
      </c>
      <c r="S9" s="52"/>
      <c r="T9" s="52"/>
      <c r="U9" s="52"/>
      <c r="V9" s="52"/>
      <c r="W9" s="50">
        <v>26</v>
      </c>
      <c r="X9" s="47">
        <f>SUM(H9:W9)</f>
        <v>90</v>
      </c>
      <c r="Y9" s="47">
        <v>1</v>
      </c>
      <c r="AB9" s="4" t="s">
        <v>120</v>
      </c>
    </row>
    <row r="10" spans="1:25" ht="18.75" customHeight="1">
      <c r="A10" s="25">
        <v>2</v>
      </c>
      <c r="B10" s="57" t="s">
        <v>454</v>
      </c>
      <c r="C10" s="8" t="s">
        <v>122</v>
      </c>
      <c r="D10" s="35">
        <v>8</v>
      </c>
      <c r="E10" s="35">
        <v>8</v>
      </c>
      <c r="F10" s="35">
        <v>7</v>
      </c>
      <c r="G10" s="35">
        <v>5</v>
      </c>
      <c r="H10" s="50">
        <v>20</v>
      </c>
      <c r="I10" s="52"/>
      <c r="J10" s="52"/>
      <c r="K10" s="52"/>
      <c r="L10" s="52"/>
      <c r="M10" s="50">
        <v>21</v>
      </c>
      <c r="N10" s="52"/>
      <c r="O10" s="52"/>
      <c r="P10" s="52"/>
      <c r="Q10" s="52"/>
      <c r="R10" s="50">
        <v>21</v>
      </c>
      <c r="S10" s="52"/>
      <c r="T10" s="52"/>
      <c r="U10" s="52"/>
      <c r="V10" s="52"/>
      <c r="W10" s="50">
        <v>24</v>
      </c>
      <c r="X10" s="47">
        <f>SUM(H10:W10)</f>
        <v>86</v>
      </c>
      <c r="Y10" s="47">
        <v>2</v>
      </c>
    </row>
    <row r="11" spans="1:25" ht="18.75" customHeight="1">
      <c r="A11" s="25">
        <v>3</v>
      </c>
      <c r="B11" s="56" t="s">
        <v>323</v>
      </c>
      <c r="C11" s="8" t="s">
        <v>122</v>
      </c>
      <c r="D11" s="35">
        <v>7</v>
      </c>
      <c r="E11" s="35">
        <v>8</v>
      </c>
      <c r="F11" s="35">
        <v>8</v>
      </c>
      <c r="G11" s="35">
        <v>7</v>
      </c>
      <c r="H11" s="50">
        <v>17</v>
      </c>
      <c r="I11" s="52"/>
      <c r="J11" s="52"/>
      <c r="K11" s="52"/>
      <c r="L11" s="52"/>
      <c r="M11" s="50">
        <v>24</v>
      </c>
      <c r="N11" s="52"/>
      <c r="O11" s="52"/>
      <c r="P11" s="52"/>
      <c r="Q11" s="52"/>
      <c r="R11" s="50">
        <v>23</v>
      </c>
      <c r="S11" s="52"/>
      <c r="T11" s="52"/>
      <c r="U11" s="52"/>
      <c r="V11" s="52"/>
      <c r="W11" s="50">
        <v>20</v>
      </c>
      <c r="X11" s="47">
        <f>SUM(H11:W11)</f>
        <v>84</v>
      </c>
      <c r="Y11" s="47">
        <v>3</v>
      </c>
    </row>
    <row r="12" spans="1:25" ht="18.75" customHeight="1">
      <c r="A12" s="25">
        <v>4</v>
      </c>
      <c r="B12" s="57" t="s">
        <v>466</v>
      </c>
      <c r="C12" s="8" t="s">
        <v>122</v>
      </c>
      <c r="D12" s="35">
        <v>8</v>
      </c>
      <c r="E12" s="35">
        <v>7</v>
      </c>
      <c r="F12" s="35">
        <v>8</v>
      </c>
      <c r="G12" s="35">
        <v>6</v>
      </c>
      <c r="H12" s="50">
        <v>18</v>
      </c>
      <c r="I12" s="52"/>
      <c r="J12" s="52"/>
      <c r="K12" s="52"/>
      <c r="L12" s="52"/>
      <c r="M12" s="50">
        <v>23</v>
      </c>
      <c r="N12" s="52"/>
      <c r="O12" s="52"/>
      <c r="P12" s="52"/>
      <c r="Q12" s="52"/>
      <c r="R12" s="50">
        <v>15</v>
      </c>
      <c r="S12" s="52"/>
      <c r="T12" s="52"/>
      <c r="U12" s="52"/>
      <c r="V12" s="52"/>
      <c r="W12" s="50">
        <v>23</v>
      </c>
      <c r="X12" s="47">
        <f>SUM(H12:W12)</f>
        <v>79</v>
      </c>
      <c r="Y12" s="47">
        <v>4</v>
      </c>
    </row>
    <row r="13" spans="1:25" ht="18.75" customHeight="1">
      <c r="A13" s="25">
        <v>5</v>
      </c>
      <c r="B13" s="57" t="s">
        <v>180</v>
      </c>
      <c r="C13" s="8" t="s">
        <v>122</v>
      </c>
      <c r="D13" s="35">
        <v>10</v>
      </c>
      <c r="E13" s="35">
        <v>10</v>
      </c>
      <c r="F13" s="35">
        <v>10</v>
      </c>
      <c r="G13" s="35">
        <v>10</v>
      </c>
      <c r="H13" s="50">
        <v>14</v>
      </c>
      <c r="I13" s="52"/>
      <c r="J13" s="52"/>
      <c r="K13" s="52"/>
      <c r="L13" s="52"/>
      <c r="M13" s="50">
        <v>25</v>
      </c>
      <c r="N13" s="52"/>
      <c r="O13" s="52"/>
      <c r="P13" s="52"/>
      <c r="Q13" s="52"/>
      <c r="R13" s="50">
        <v>15</v>
      </c>
      <c r="S13" s="52"/>
      <c r="T13" s="52"/>
      <c r="U13" s="52"/>
      <c r="V13" s="52"/>
      <c r="W13" s="50">
        <v>21</v>
      </c>
      <c r="X13" s="47">
        <f>SUM(H13:W13)</f>
        <v>75</v>
      </c>
      <c r="Y13" s="47">
        <v>5</v>
      </c>
    </row>
    <row r="14" spans="1:25" ht="18.75" customHeight="1" hidden="1">
      <c r="A14" s="25">
        <v>6</v>
      </c>
      <c r="B14" s="57"/>
      <c r="C14" s="8"/>
      <c r="D14" s="35"/>
      <c r="E14" s="35"/>
      <c r="F14" s="35"/>
      <c r="G14" s="35"/>
      <c r="H14" s="50"/>
      <c r="I14" s="52"/>
      <c r="J14" s="52"/>
      <c r="K14" s="52"/>
      <c r="L14" s="52"/>
      <c r="M14" s="50"/>
      <c r="N14" s="52"/>
      <c r="O14" s="52"/>
      <c r="P14" s="52"/>
      <c r="Q14" s="52"/>
      <c r="R14" s="50"/>
      <c r="S14" s="52"/>
      <c r="T14" s="52"/>
      <c r="U14" s="52"/>
      <c r="V14" s="52"/>
      <c r="W14" s="50"/>
      <c r="X14" s="47"/>
      <c r="Y14" s="47"/>
    </row>
    <row r="15" spans="1:25" ht="18.75" customHeight="1" hidden="1">
      <c r="A15" s="25">
        <v>7</v>
      </c>
      <c r="B15" s="57"/>
      <c r="C15" s="8" t="s">
        <v>122</v>
      </c>
      <c r="D15" s="35">
        <v>7</v>
      </c>
      <c r="E15" s="35">
        <v>7</v>
      </c>
      <c r="F15" s="35">
        <v>6</v>
      </c>
      <c r="G15" s="35">
        <v>6</v>
      </c>
      <c r="H15" s="50"/>
      <c r="I15" s="52"/>
      <c r="J15" s="52"/>
      <c r="K15" s="52"/>
      <c r="L15" s="52"/>
      <c r="M15" s="50"/>
      <c r="N15" s="52"/>
      <c r="O15" s="52"/>
      <c r="P15" s="52"/>
      <c r="Q15" s="52"/>
      <c r="R15" s="50"/>
      <c r="S15" s="52"/>
      <c r="T15" s="52"/>
      <c r="U15" s="52"/>
      <c r="V15" s="52"/>
      <c r="W15" s="50"/>
      <c r="X15" s="47"/>
      <c r="Y15" s="47"/>
    </row>
    <row r="16" spans="1:25" ht="26.25" customHeight="1">
      <c r="A16" s="36"/>
      <c r="B16" s="70" t="s">
        <v>178</v>
      </c>
      <c r="C16" s="70"/>
      <c r="D16" s="70"/>
      <c r="E16" s="70"/>
      <c r="F16" s="70"/>
      <c r="G16" s="70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70"/>
    </row>
    <row r="17" spans="1:25" ht="19.5" customHeight="1">
      <c r="A17" s="25">
        <v>1</v>
      </c>
      <c r="B17" s="18" t="s">
        <v>188</v>
      </c>
      <c r="C17" s="80"/>
      <c r="D17" s="80"/>
      <c r="E17" s="80"/>
      <c r="F17" s="80"/>
      <c r="G17" s="80"/>
      <c r="H17" s="50">
        <v>22</v>
      </c>
      <c r="I17" s="50"/>
      <c r="J17" s="50"/>
      <c r="K17" s="50"/>
      <c r="L17" s="50"/>
      <c r="M17" s="50">
        <v>24</v>
      </c>
      <c r="N17" s="50"/>
      <c r="O17" s="50"/>
      <c r="P17" s="50"/>
      <c r="Q17" s="50"/>
      <c r="R17" s="50">
        <v>30</v>
      </c>
      <c r="S17" s="50"/>
      <c r="T17" s="50"/>
      <c r="U17" s="50"/>
      <c r="V17" s="50"/>
      <c r="W17" s="50">
        <v>29</v>
      </c>
      <c r="X17" s="50">
        <f>SUM(H17:W17)</f>
        <v>105</v>
      </c>
      <c r="Y17" s="47">
        <v>1</v>
      </c>
    </row>
    <row r="18" spans="1:25" ht="19.5" customHeight="1">
      <c r="A18" s="25">
        <v>2</v>
      </c>
      <c r="B18" s="18" t="s">
        <v>467</v>
      </c>
      <c r="C18" s="80"/>
      <c r="D18" s="80"/>
      <c r="E18" s="80"/>
      <c r="F18" s="80"/>
      <c r="G18" s="80"/>
      <c r="H18" s="50">
        <v>15</v>
      </c>
      <c r="I18" s="50"/>
      <c r="J18" s="50"/>
      <c r="K18" s="50"/>
      <c r="L18" s="50"/>
      <c r="M18" s="50">
        <v>21</v>
      </c>
      <c r="N18" s="50"/>
      <c r="O18" s="50"/>
      <c r="P18" s="50"/>
      <c r="Q18" s="50"/>
      <c r="R18" s="50">
        <v>18</v>
      </c>
      <c r="S18" s="50"/>
      <c r="T18" s="50"/>
      <c r="U18" s="50"/>
      <c r="V18" s="50"/>
      <c r="W18" s="50">
        <v>17</v>
      </c>
      <c r="X18" s="50">
        <f>SUM(H18:W18)</f>
        <v>71</v>
      </c>
      <c r="Y18" s="47">
        <v>2</v>
      </c>
    </row>
    <row r="19" spans="1:25" ht="16.5" customHeight="1">
      <c r="A19" s="25">
        <v>3</v>
      </c>
      <c r="B19" s="57" t="s">
        <v>129</v>
      </c>
      <c r="C19" s="80"/>
      <c r="D19" s="80"/>
      <c r="E19" s="80"/>
      <c r="F19" s="80"/>
      <c r="G19" s="80"/>
      <c r="H19" s="50">
        <v>11</v>
      </c>
      <c r="I19" s="50"/>
      <c r="J19" s="50"/>
      <c r="K19" s="50"/>
      <c r="L19" s="50"/>
      <c r="M19" s="50">
        <v>21</v>
      </c>
      <c r="N19" s="50"/>
      <c r="O19" s="50"/>
      <c r="P19" s="50"/>
      <c r="Q19" s="50"/>
      <c r="R19" s="50">
        <v>16</v>
      </c>
      <c r="S19" s="50"/>
      <c r="T19" s="50"/>
      <c r="U19" s="50"/>
      <c r="V19" s="50"/>
      <c r="W19" s="50">
        <v>17</v>
      </c>
      <c r="X19" s="50">
        <f>SUM(H19:W19)</f>
        <v>65</v>
      </c>
      <c r="Y19" s="47">
        <v>3</v>
      </c>
    </row>
    <row r="20" spans="1:25" ht="18.75" customHeight="1" hidden="1">
      <c r="A20" s="25">
        <v>4</v>
      </c>
      <c r="B20" s="9"/>
      <c r="C20" s="18" t="s">
        <v>122</v>
      </c>
      <c r="D20" s="35">
        <v>7</v>
      </c>
      <c r="E20" s="35">
        <v>7</v>
      </c>
      <c r="F20" s="35">
        <v>6</v>
      </c>
      <c r="G20" s="35">
        <v>8</v>
      </c>
      <c r="H20" s="50"/>
      <c r="I20" s="52"/>
      <c r="J20" s="52"/>
      <c r="K20" s="52"/>
      <c r="L20" s="52"/>
      <c r="M20" s="50"/>
      <c r="N20" s="52"/>
      <c r="O20" s="52"/>
      <c r="P20" s="52"/>
      <c r="Q20" s="52"/>
      <c r="R20" s="50"/>
      <c r="S20" s="52"/>
      <c r="T20" s="52"/>
      <c r="U20" s="52"/>
      <c r="V20" s="52"/>
      <c r="W20" s="50"/>
      <c r="X20" s="47"/>
      <c r="Y20" s="47"/>
    </row>
    <row r="21" spans="1:25" ht="29.25" customHeight="1">
      <c r="A21" s="36"/>
      <c r="B21" s="19" t="s">
        <v>179</v>
      </c>
      <c r="C21" s="10"/>
      <c r="D21" s="45"/>
      <c r="E21" s="45"/>
      <c r="F21" s="45"/>
      <c r="G21" s="45"/>
      <c r="H21" s="66"/>
      <c r="I21" s="193"/>
      <c r="J21" s="193"/>
      <c r="K21" s="193"/>
      <c r="L21" s="193"/>
      <c r="M21" s="66"/>
      <c r="N21" s="193"/>
      <c r="O21" s="193"/>
      <c r="P21" s="193"/>
      <c r="Q21" s="193"/>
      <c r="R21" s="66"/>
      <c r="S21" s="193"/>
      <c r="T21" s="193"/>
      <c r="U21" s="193"/>
      <c r="V21" s="193"/>
      <c r="W21" s="66"/>
      <c r="X21" s="48"/>
      <c r="Y21" s="48"/>
    </row>
    <row r="22" spans="1:25" ht="18.75" customHeight="1">
      <c r="A22" s="25">
        <v>1</v>
      </c>
      <c r="B22" s="57" t="s">
        <v>187</v>
      </c>
      <c r="C22" s="18"/>
      <c r="D22" s="35"/>
      <c r="E22" s="35"/>
      <c r="F22" s="35"/>
      <c r="G22" s="35"/>
      <c r="H22" s="50">
        <v>15</v>
      </c>
      <c r="I22" s="52"/>
      <c r="J22" s="52"/>
      <c r="K22" s="52"/>
      <c r="L22" s="52"/>
      <c r="M22" s="50">
        <v>24</v>
      </c>
      <c r="N22" s="52"/>
      <c r="O22" s="52"/>
      <c r="P22" s="52"/>
      <c r="Q22" s="52"/>
      <c r="R22" s="50">
        <v>22</v>
      </c>
      <c r="S22" s="52"/>
      <c r="T22" s="52"/>
      <c r="U22" s="52"/>
      <c r="V22" s="52"/>
      <c r="W22" s="50">
        <v>24</v>
      </c>
      <c r="X22" s="47">
        <f>SUM(H22:W22)</f>
        <v>85</v>
      </c>
      <c r="Y22" s="47">
        <v>1</v>
      </c>
    </row>
    <row r="23" spans="1:25" ht="18.75" customHeight="1">
      <c r="A23" s="25">
        <v>2</v>
      </c>
      <c r="B23" s="57" t="s">
        <v>189</v>
      </c>
      <c r="C23" s="18"/>
      <c r="D23" s="35"/>
      <c r="E23" s="35"/>
      <c r="F23" s="35"/>
      <c r="G23" s="35"/>
      <c r="H23" s="50">
        <v>18</v>
      </c>
      <c r="I23" s="52"/>
      <c r="J23" s="52"/>
      <c r="K23" s="52"/>
      <c r="L23" s="52"/>
      <c r="M23" s="50">
        <v>19</v>
      </c>
      <c r="N23" s="52"/>
      <c r="O23" s="52"/>
      <c r="P23" s="52"/>
      <c r="Q23" s="52"/>
      <c r="R23" s="50">
        <v>16</v>
      </c>
      <c r="S23" s="52"/>
      <c r="T23" s="52"/>
      <c r="U23" s="52"/>
      <c r="V23" s="52"/>
      <c r="W23" s="50">
        <v>23</v>
      </c>
      <c r="X23" s="47">
        <f>SUM(H23:W23)</f>
        <v>76</v>
      </c>
      <c r="Y23" s="47">
        <v>2</v>
      </c>
    </row>
    <row r="24" spans="1:25" ht="18.75" customHeight="1">
      <c r="A24" s="25">
        <v>3</v>
      </c>
      <c r="B24" s="57" t="s">
        <v>460</v>
      </c>
      <c r="C24" s="18"/>
      <c r="D24" s="35"/>
      <c r="E24" s="35"/>
      <c r="F24" s="35"/>
      <c r="G24" s="35"/>
      <c r="H24" s="50">
        <v>15</v>
      </c>
      <c r="I24" s="52"/>
      <c r="J24" s="52"/>
      <c r="K24" s="52"/>
      <c r="L24" s="52"/>
      <c r="M24" s="50">
        <v>20</v>
      </c>
      <c r="N24" s="52"/>
      <c r="O24" s="52"/>
      <c r="P24" s="52"/>
      <c r="Q24" s="52"/>
      <c r="R24" s="50">
        <v>22</v>
      </c>
      <c r="S24" s="52"/>
      <c r="T24" s="52"/>
      <c r="U24" s="52"/>
      <c r="V24" s="52"/>
      <c r="W24" s="50">
        <v>18</v>
      </c>
      <c r="X24" s="47">
        <f>SUM(H24:W24)</f>
        <v>75</v>
      </c>
      <c r="Y24" s="47">
        <v>3</v>
      </c>
    </row>
    <row r="25" spans="1:25" ht="18.75" customHeight="1" hidden="1">
      <c r="A25" s="25">
        <v>4</v>
      </c>
      <c r="B25" s="57"/>
      <c r="C25" s="18"/>
      <c r="D25" s="35"/>
      <c r="E25" s="35"/>
      <c r="F25" s="35"/>
      <c r="G25" s="35"/>
      <c r="H25" s="50"/>
      <c r="I25" s="52"/>
      <c r="J25" s="52"/>
      <c r="K25" s="52"/>
      <c r="L25" s="52"/>
      <c r="M25" s="50"/>
      <c r="N25" s="52"/>
      <c r="O25" s="52"/>
      <c r="P25" s="52"/>
      <c r="Q25" s="52"/>
      <c r="R25" s="50"/>
      <c r="S25" s="52"/>
      <c r="T25" s="52"/>
      <c r="U25" s="52"/>
      <c r="V25" s="52"/>
      <c r="W25" s="50"/>
      <c r="X25" s="47"/>
      <c r="Y25" s="47"/>
    </row>
    <row r="26" spans="1:16" ht="15.75">
      <c r="A26" s="32"/>
      <c r="B26" s="31"/>
      <c r="C26" s="31"/>
      <c r="D26" s="12"/>
      <c r="E26" s="12"/>
      <c r="F26" s="12"/>
      <c r="J26" s="194"/>
      <c r="K26" s="194"/>
      <c r="L26" s="194"/>
      <c r="M26" s="194"/>
      <c r="N26" s="194"/>
      <c r="O26" s="194"/>
      <c r="P26" s="194"/>
    </row>
    <row r="27" spans="1:18" ht="15.75">
      <c r="A27" s="32"/>
      <c r="B27" s="15" t="s">
        <v>40</v>
      </c>
      <c r="C27" s="15"/>
      <c r="E27" s="6"/>
      <c r="F27" s="12"/>
      <c r="J27" s="195" t="s">
        <v>154</v>
      </c>
      <c r="K27" s="194"/>
      <c r="L27" s="194"/>
      <c r="M27" s="194"/>
      <c r="N27" s="194"/>
      <c r="O27" s="194"/>
      <c r="P27" s="194"/>
      <c r="R27" s="5" t="s">
        <v>41</v>
      </c>
    </row>
    <row r="28" spans="2:16" ht="15.75">
      <c r="B28" s="11"/>
      <c r="C28" s="11"/>
      <c r="E28" s="12"/>
      <c r="F28" s="12"/>
      <c r="H28" s="196"/>
      <c r="J28" s="195" t="s">
        <v>155</v>
      </c>
      <c r="K28" s="194"/>
      <c r="L28" s="194"/>
      <c r="M28" s="194"/>
      <c r="N28" s="194"/>
      <c r="O28" s="194"/>
      <c r="P28" s="194"/>
    </row>
    <row r="29" spans="2:18" ht="15.75">
      <c r="B29" s="15" t="s">
        <v>57</v>
      </c>
      <c r="C29" s="15"/>
      <c r="E29" s="12"/>
      <c r="F29" s="12"/>
      <c r="J29" s="195" t="s">
        <v>156</v>
      </c>
      <c r="K29" s="194"/>
      <c r="L29" s="194"/>
      <c r="N29" s="194"/>
      <c r="O29" s="194"/>
      <c r="P29" s="194"/>
      <c r="R29" s="5" t="s">
        <v>58</v>
      </c>
    </row>
    <row r="30" spans="10:16" ht="15">
      <c r="J30" s="194" t="s">
        <v>157</v>
      </c>
      <c r="K30" s="194"/>
      <c r="L30" s="194"/>
      <c r="M30" s="194"/>
      <c r="N30" s="194"/>
      <c r="O30" s="194"/>
      <c r="P30" s="194"/>
    </row>
    <row r="31" spans="10:16" ht="15">
      <c r="J31" s="194"/>
      <c r="K31" s="194"/>
      <c r="L31" s="194"/>
      <c r="M31" s="194"/>
      <c r="N31" s="194"/>
      <c r="O31" s="194"/>
      <c r="P31" s="194"/>
    </row>
    <row r="32" ht="15" hidden="1">
      <c r="B32" s="4" t="s">
        <v>79</v>
      </c>
    </row>
    <row r="33" ht="15" hidden="1">
      <c r="B33" s="81" t="s">
        <v>181</v>
      </c>
    </row>
    <row r="34" ht="15" hidden="1">
      <c r="B34" s="81" t="s">
        <v>182</v>
      </c>
    </row>
    <row r="35" spans="1:25" ht="15" hidden="1">
      <c r="A35" s="4" t="s">
        <v>80</v>
      </c>
      <c r="B35" s="338" t="s">
        <v>183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</row>
    <row r="36" spans="1:25" ht="15" customHeight="1" hidden="1">
      <c r="A36" s="4" t="s">
        <v>80</v>
      </c>
      <c r="B36" s="336" t="s">
        <v>184</v>
      </c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</row>
    <row r="37" spans="1:25" ht="15" hidden="1">
      <c r="A37" s="4" t="s">
        <v>80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</row>
    <row r="38" spans="1:2" ht="18.75" customHeight="1" hidden="1">
      <c r="A38" s="4" t="s">
        <v>80</v>
      </c>
      <c r="B38" s="81" t="s">
        <v>185</v>
      </c>
    </row>
    <row r="39" ht="15" hidden="1"/>
    <row r="40" ht="15" hidden="1"/>
    <row r="41" ht="15" hidden="1"/>
    <row r="42" spans="2:6" ht="15" hidden="1">
      <c r="B42" s="38" t="s">
        <v>81</v>
      </c>
      <c r="C42" s="38"/>
      <c r="D42" s="38"/>
      <c r="E42" s="38" t="s">
        <v>82</v>
      </c>
      <c r="F42" s="38"/>
    </row>
    <row r="43" spans="2:6" ht="15" hidden="1">
      <c r="B43" s="38" t="s">
        <v>83</v>
      </c>
      <c r="C43" s="38"/>
      <c r="D43" s="38"/>
      <c r="E43" s="38" t="s">
        <v>82</v>
      </c>
      <c r="F43" s="38"/>
    </row>
    <row r="44" spans="2:6" ht="15" hidden="1">
      <c r="B44" s="38" t="s">
        <v>84</v>
      </c>
      <c r="C44" s="38"/>
      <c r="D44" s="38"/>
      <c r="E44" s="38" t="s">
        <v>82</v>
      </c>
      <c r="F44" s="38"/>
    </row>
    <row r="45" spans="2:6" ht="15" hidden="1">
      <c r="B45" s="38" t="s">
        <v>85</v>
      </c>
      <c r="C45" s="38"/>
      <c r="D45" s="38"/>
      <c r="E45" s="38" t="s">
        <v>86</v>
      </c>
      <c r="F45" s="38"/>
    </row>
    <row r="46" spans="2:6" ht="15" hidden="1">
      <c r="B46" s="38" t="s">
        <v>55</v>
      </c>
      <c r="C46" s="38"/>
      <c r="D46" s="38"/>
      <c r="E46" s="38" t="s">
        <v>86</v>
      </c>
      <c r="F46" s="38"/>
    </row>
    <row r="47" spans="2:6" ht="15" hidden="1">
      <c r="B47" s="38" t="s">
        <v>87</v>
      </c>
      <c r="C47" s="38"/>
      <c r="D47" s="38"/>
      <c r="E47" s="38" t="s">
        <v>86</v>
      </c>
      <c r="F47" s="38"/>
    </row>
    <row r="48" spans="2:6" ht="15" hidden="1">
      <c r="B48" s="38" t="s">
        <v>88</v>
      </c>
      <c r="C48" s="38"/>
      <c r="D48" s="38"/>
      <c r="E48" s="38" t="s">
        <v>86</v>
      </c>
      <c r="F48" s="38"/>
    </row>
    <row r="49" spans="2:6" ht="15" hidden="1">
      <c r="B49" s="38" t="s">
        <v>89</v>
      </c>
      <c r="C49" s="38"/>
      <c r="D49" s="38"/>
      <c r="E49" s="38" t="s">
        <v>86</v>
      </c>
      <c r="F49" s="38"/>
    </row>
    <row r="50" spans="2:6" ht="15" hidden="1">
      <c r="B50" s="38" t="s">
        <v>90</v>
      </c>
      <c r="C50" s="38"/>
      <c r="D50" s="38"/>
      <c r="E50" s="38" t="s">
        <v>86</v>
      </c>
      <c r="F50" s="38"/>
    </row>
    <row r="51" spans="2:6" ht="15" hidden="1">
      <c r="B51" s="38" t="s">
        <v>91</v>
      </c>
      <c r="C51" s="38"/>
      <c r="D51" s="38"/>
      <c r="E51" s="38" t="s">
        <v>86</v>
      </c>
      <c r="F51" s="38"/>
    </row>
    <row r="52" spans="2:6" ht="15" hidden="1">
      <c r="B52" s="38" t="s">
        <v>92</v>
      </c>
      <c r="C52" s="38"/>
      <c r="D52" s="38"/>
      <c r="E52" s="38" t="s">
        <v>93</v>
      </c>
      <c r="F52" s="38"/>
    </row>
    <row r="53" spans="2:6" ht="15" hidden="1">
      <c r="B53" s="38" t="s">
        <v>94</v>
      </c>
      <c r="C53" s="38"/>
      <c r="D53" s="38"/>
      <c r="E53" s="38" t="s">
        <v>93</v>
      </c>
      <c r="F53" s="38"/>
    </row>
    <row r="54" spans="2:6" ht="15" hidden="1">
      <c r="B54" s="38" t="s">
        <v>95</v>
      </c>
      <c r="C54" s="38"/>
      <c r="D54" s="38"/>
      <c r="E54" s="38" t="s">
        <v>93</v>
      </c>
      <c r="F54" s="38"/>
    </row>
    <row r="55" spans="2:6" ht="15" hidden="1">
      <c r="B55" s="38" t="s">
        <v>96</v>
      </c>
      <c r="C55" s="38"/>
      <c r="D55" s="38"/>
      <c r="E55" s="38" t="s">
        <v>93</v>
      </c>
      <c r="F55" s="38"/>
    </row>
    <row r="56" spans="2:6" ht="15" hidden="1">
      <c r="B56" s="38" t="s">
        <v>97</v>
      </c>
      <c r="C56" s="38"/>
      <c r="D56" s="38"/>
      <c r="E56" s="38" t="s">
        <v>93</v>
      </c>
      <c r="F56" s="38"/>
    </row>
    <row r="57" spans="2:6" ht="15" hidden="1">
      <c r="B57" s="38" t="s">
        <v>98</v>
      </c>
      <c r="C57" s="38"/>
      <c r="D57" s="38"/>
      <c r="E57" s="38" t="s">
        <v>93</v>
      </c>
      <c r="F57" s="38"/>
    </row>
    <row r="58" spans="2:6" ht="15" hidden="1">
      <c r="B58" s="38" t="s">
        <v>99</v>
      </c>
      <c r="C58" s="38"/>
      <c r="D58" s="38"/>
      <c r="E58" s="38" t="s">
        <v>93</v>
      </c>
      <c r="F58" s="38"/>
    </row>
    <row r="59" spans="2:6" ht="15" hidden="1">
      <c r="B59" s="38" t="s">
        <v>100</v>
      </c>
      <c r="C59" s="38"/>
      <c r="D59" s="38"/>
      <c r="E59" s="38" t="s">
        <v>93</v>
      </c>
      <c r="F59" s="38"/>
    </row>
    <row r="60" spans="2:6" ht="15" hidden="1">
      <c r="B60" s="38" t="s">
        <v>101</v>
      </c>
      <c r="C60" s="38"/>
      <c r="D60" s="38"/>
      <c r="E60" s="38"/>
      <c r="F60" s="38"/>
    </row>
  </sheetData>
  <sheetProtection password="CC71" sheet="1"/>
  <mergeCells count="13">
    <mergeCell ref="Y6:Y7"/>
    <mergeCell ref="C6:C7"/>
    <mergeCell ref="H6:H7"/>
    <mergeCell ref="M6:M7"/>
    <mergeCell ref="R6:R7"/>
    <mergeCell ref="W6:W7"/>
    <mergeCell ref="B36:Y37"/>
    <mergeCell ref="B35:Y35"/>
    <mergeCell ref="A1:Y1"/>
    <mergeCell ref="A3:Y3"/>
    <mergeCell ref="A6:A7"/>
    <mergeCell ref="B6:B7"/>
    <mergeCell ref="X6:X7"/>
  </mergeCells>
  <printOptions/>
  <pageMargins left="0.25" right="0.25" top="0.75" bottom="0.75" header="0.3" footer="0.3"/>
  <pageSetup fitToHeight="0" fitToWidth="1" horizontalDpi="600" verticalDpi="600" orientation="portrait" paperSize="9" scale="1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D38"/>
  <sheetViews>
    <sheetView zoomScalePageLayoutView="0" workbookViewId="0" topLeftCell="A10">
      <selection activeCell="B12" sqref="B12"/>
    </sheetView>
  </sheetViews>
  <sheetFormatPr defaultColWidth="9.140625" defaultRowHeight="15"/>
  <cols>
    <col min="1" max="1" width="3.7109375" style="4" customWidth="1"/>
    <col min="2" max="2" width="24.28125" style="4" customWidth="1"/>
    <col min="3" max="3" width="20.57421875" style="72" hidden="1" customWidth="1"/>
    <col min="4" max="5" width="8.8515625" style="4" customWidth="1"/>
    <col min="6" max="16384" width="9.140625" style="4" customWidth="1"/>
  </cols>
  <sheetData>
    <row r="1" spans="1:30" ht="18.75">
      <c r="A1" s="340" t="s">
        <v>43</v>
      </c>
      <c r="B1" s="340"/>
      <c r="C1" s="340"/>
      <c r="D1" s="340"/>
      <c r="E1" s="340"/>
      <c r="F1" s="34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3" spans="1:6" ht="16.5" customHeight="1">
      <c r="A3" s="347" t="s">
        <v>62</v>
      </c>
      <c r="B3" s="347"/>
      <c r="C3" s="347"/>
      <c r="D3" s="347"/>
      <c r="E3" s="347"/>
      <c r="F3" s="347"/>
    </row>
    <row r="4" spans="1:6" ht="15.75">
      <c r="A4" s="21"/>
      <c r="B4" s="17"/>
      <c r="C4" s="17"/>
      <c r="D4" s="17"/>
      <c r="E4" s="17"/>
      <c r="F4" s="17"/>
    </row>
    <row r="5" spans="1:6" ht="15.75">
      <c r="A5" s="200" t="s">
        <v>61</v>
      </c>
      <c r="B5" s="199"/>
      <c r="C5" s="75"/>
      <c r="E5" s="73" t="s">
        <v>286</v>
      </c>
      <c r="F5" s="76"/>
    </row>
    <row r="6" spans="1:6" ht="22.5" customHeight="1">
      <c r="A6" s="22" t="s">
        <v>63</v>
      </c>
      <c r="B6" s="23" t="s">
        <v>44</v>
      </c>
      <c r="C6" s="23"/>
      <c r="D6" s="23" t="s">
        <v>64</v>
      </c>
      <c r="E6" s="23" t="s">
        <v>52</v>
      </c>
      <c r="F6" s="24" t="s">
        <v>8</v>
      </c>
    </row>
    <row r="7" spans="1:6" ht="24.75" customHeight="1">
      <c r="A7" s="348" t="s">
        <v>178</v>
      </c>
      <c r="B7" s="349"/>
      <c r="C7" s="349"/>
      <c r="D7" s="349"/>
      <c r="E7" s="349"/>
      <c r="F7" s="350"/>
    </row>
    <row r="8" spans="1:6" ht="15.75">
      <c r="A8" s="25">
        <v>1</v>
      </c>
      <c r="B8" s="14" t="s">
        <v>429</v>
      </c>
      <c r="C8" s="71"/>
      <c r="D8" s="65">
        <v>22</v>
      </c>
      <c r="E8" s="98">
        <v>0.8645833333333334</v>
      </c>
      <c r="F8" s="26">
        <v>1</v>
      </c>
    </row>
    <row r="9" spans="1:6" ht="15.75">
      <c r="A9" s="25">
        <v>2</v>
      </c>
      <c r="B9" s="14" t="s">
        <v>289</v>
      </c>
      <c r="C9" s="71"/>
      <c r="D9" s="65">
        <v>21</v>
      </c>
      <c r="E9" s="98">
        <v>0.8611111111111112</v>
      </c>
      <c r="F9" s="26">
        <v>2</v>
      </c>
    </row>
    <row r="10" spans="1:6" ht="15.75">
      <c r="A10" s="25">
        <v>3</v>
      </c>
      <c r="B10" s="14" t="s">
        <v>467</v>
      </c>
      <c r="C10" s="71"/>
      <c r="D10" s="65">
        <v>21</v>
      </c>
      <c r="E10" s="98">
        <v>0.8631944444444444</v>
      </c>
      <c r="F10" s="26">
        <v>3</v>
      </c>
    </row>
    <row r="11" spans="1:6" ht="15.75">
      <c r="A11" s="25">
        <v>4</v>
      </c>
      <c r="B11" s="60" t="s">
        <v>457</v>
      </c>
      <c r="C11" s="71"/>
      <c r="D11" s="69">
        <v>20</v>
      </c>
      <c r="E11" s="102">
        <v>0.8631944444444444</v>
      </c>
      <c r="F11" s="26">
        <v>4</v>
      </c>
    </row>
    <row r="12" spans="1:6" ht="15.75">
      <c r="A12" s="25">
        <v>5</v>
      </c>
      <c r="B12" s="27" t="s">
        <v>456</v>
      </c>
      <c r="C12" s="71"/>
      <c r="D12" s="65">
        <v>18</v>
      </c>
      <c r="E12" s="98">
        <v>0.8618055555555556</v>
      </c>
      <c r="F12" s="26">
        <v>5</v>
      </c>
    </row>
    <row r="13" spans="1:6" ht="15.75">
      <c r="A13" s="25">
        <v>6</v>
      </c>
      <c r="B13" s="14" t="s">
        <v>129</v>
      </c>
      <c r="C13" s="71"/>
      <c r="D13" s="52">
        <v>16</v>
      </c>
      <c r="E13" s="99">
        <v>0.8597222222222222</v>
      </c>
      <c r="F13" s="26">
        <v>6</v>
      </c>
    </row>
    <row r="14" spans="1:6" ht="24.75" customHeight="1">
      <c r="A14" s="351" t="s">
        <v>179</v>
      </c>
      <c r="B14" s="351"/>
      <c r="C14" s="351"/>
      <c r="D14" s="351"/>
      <c r="E14" s="351"/>
      <c r="F14" s="351"/>
    </row>
    <row r="15" spans="1:6" ht="15.75">
      <c r="A15" s="16">
        <v>1</v>
      </c>
      <c r="B15" s="94" t="s">
        <v>430</v>
      </c>
      <c r="C15" s="71"/>
      <c r="D15" s="65">
        <v>16</v>
      </c>
      <c r="E15" s="98">
        <v>0.8611111111111112</v>
      </c>
      <c r="F15" s="26">
        <v>1</v>
      </c>
    </row>
    <row r="16" spans="1:6" ht="15.75">
      <c r="A16" s="16">
        <v>2</v>
      </c>
      <c r="B16" s="27" t="s">
        <v>180</v>
      </c>
      <c r="C16" s="71"/>
      <c r="D16" s="65">
        <v>16</v>
      </c>
      <c r="E16" s="98">
        <v>0.8624999999999999</v>
      </c>
      <c r="F16" s="26">
        <v>2</v>
      </c>
    </row>
    <row r="17" spans="1:6" ht="15.75">
      <c r="A17" s="16">
        <v>3</v>
      </c>
      <c r="B17" s="94" t="s">
        <v>288</v>
      </c>
      <c r="C17" s="71"/>
      <c r="D17" s="65">
        <v>15</v>
      </c>
      <c r="E17" s="98">
        <v>0.8638888888888889</v>
      </c>
      <c r="F17" s="26">
        <v>3</v>
      </c>
    </row>
    <row r="18" spans="1:6" ht="15.75">
      <c r="A18" s="16">
        <v>4</v>
      </c>
      <c r="B18" s="13" t="s">
        <v>468</v>
      </c>
      <c r="C18" s="71"/>
      <c r="D18" s="52">
        <v>14</v>
      </c>
      <c r="E18" s="99">
        <v>0.8618055555555556</v>
      </c>
      <c r="F18" s="26">
        <v>4</v>
      </c>
    </row>
    <row r="19" spans="1:6" ht="15.75">
      <c r="A19" s="16">
        <v>5</v>
      </c>
      <c r="B19" s="94" t="s">
        <v>429</v>
      </c>
      <c r="C19" s="71"/>
      <c r="D19" s="52">
        <v>13</v>
      </c>
      <c r="E19" s="99">
        <v>0.8590277777777778</v>
      </c>
      <c r="F19" s="26">
        <v>5</v>
      </c>
    </row>
    <row r="20" spans="1:11" ht="15.75">
      <c r="A20" s="16">
        <v>6</v>
      </c>
      <c r="B20" s="13" t="s">
        <v>469</v>
      </c>
      <c r="C20" s="71"/>
      <c r="D20" s="51">
        <v>13</v>
      </c>
      <c r="E20" s="100">
        <v>0.8611111111111112</v>
      </c>
      <c r="F20" s="26">
        <v>6</v>
      </c>
      <c r="K20" s="28"/>
    </row>
    <row r="21" spans="1:11" ht="15.75">
      <c r="A21" s="16">
        <v>7</v>
      </c>
      <c r="B21" s="94" t="s">
        <v>428</v>
      </c>
      <c r="C21" s="71"/>
      <c r="D21" s="7">
        <v>13</v>
      </c>
      <c r="E21" s="101">
        <v>0.8638888888888889</v>
      </c>
      <c r="F21" s="26">
        <v>7</v>
      </c>
      <c r="K21" s="29"/>
    </row>
    <row r="22" spans="1:11" ht="15.75">
      <c r="A22" s="16">
        <v>8</v>
      </c>
      <c r="B22" s="94" t="s">
        <v>23</v>
      </c>
      <c r="C22" s="71"/>
      <c r="D22" s="7">
        <v>12</v>
      </c>
      <c r="E22" s="101">
        <v>0.8638888888888889</v>
      </c>
      <c r="F22" s="26">
        <v>8</v>
      </c>
      <c r="K22" s="29"/>
    </row>
    <row r="23" spans="1:11" ht="24" customHeight="1">
      <c r="A23" s="351" t="s">
        <v>285</v>
      </c>
      <c r="B23" s="351"/>
      <c r="C23" s="351"/>
      <c r="D23" s="351"/>
      <c r="E23" s="351"/>
      <c r="F23" s="351"/>
      <c r="K23" s="29"/>
    </row>
    <row r="24" spans="1:11" ht="15.75" customHeight="1">
      <c r="A24" s="16">
        <v>1</v>
      </c>
      <c r="B24" s="95" t="s">
        <v>434</v>
      </c>
      <c r="C24" s="95"/>
      <c r="D24" s="96">
        <v>16</v>
      </c>
      <c r="E24" s="97">
        <v>0.8625231481481482</v>
      </c>
      <c r="F24" s="96">
        <v>1</v>
      </c>
      <c r="K24" s="29"/>
    </row>
    <row r="25" spans="1:11" ht="15.75" customHeight="1">
      <c r="A25" s="16">
        <v>2</v>
      </c>
      <c r="B25" s="95" t="s">
        <v>436</v>
      </c>
      <c r="C25" s="95"/>
      <c r="D25" s="96">
        <v>16</v>
      </c>
      <c r="E25" s="97">
        <v>0.8631944444444444</v>
      </c>
      <c r="F25" s="96">
        <v>2</v>
      </c>
      <c r="K25" s="29"/>
    </row>
    <row r="26" spans="1:11" ht="15.75" customHeight="1">
      <c r="A26" s="16">
        <v>3</v>
      </c>
      <c r="B26" s="95" t="s">
        <v>440</v>
      </c>
      <c r="C26" s="95"/>
      <c r="D26" s="96">
        <v>16</v>
      </c>
      <c r="E26" s="97">
        <v>0.8638888888888889</v>
      </c>
      <c r="F26" s="96">
        <v>3</v>
      </c>
      <c r="K26" s="29"/>
    </row>
    <row r="27" spans="1:11" ht="15.75" customHeight="1">
      <c r="A27" s="16">
        <v>4</v>
      </c>
      <c r="B27" s="95" t="s">
        <v>180</v>
      </c>
      <c r="C27" s="95"/>
      <c r="D27" s="96">
        <v>14</v>
      </c>
      <c r="E27" s="97">
        <v>0.8590277777777778</v>
      </c>
      <c r="F27" s="96">
        <v>4</v>
      </c>
      <c r="K27" s="29"/>
    </row>
    <row r="28" spans="1:11" ht="15.75" customHeight="1">
      <c r="A28" s="16">
        <v>5</v>
      </c>
      <c r="B28" s="95" t="s">
        <v>466</v>
      </c>
      <c r="C28" s="95"/>
      <c r="D28" s="96">
        <v>13</v>
      </c>
      <c r="E28" s="97">
        <v>0.8631944444444444</v>
      </c>
      <c r="F28" s="96">
        <v>5</v>
      </c>
      <c r="K28" s="29"/>
    </row>
    <row r="29" spans="1:11" ht="15.75" customHeight="1">
      <c r="A29" s="16">
        <v>6</v>
      </c>
      <c r="B29" s="95" t="s">
        <v>46</v>
      </c>
      <c r="C29" s="95"/>
      <c r="D29" s="96">
        <v>12</v>
      </c>
      <c r="E29" s="97">
        <v>0.8569444444444444</v>
      </c>
      <c r="F29" s="96">
        <v>6</v>
      </c>
      <c r="K29" s="29"/>
    </row>
    <row r="30" spans="1:11" ht="15.75" customHeight="1">
      <c r="A30" s="16">
        <v>7</v>
      </c>
      <c r="B30" s="95" t="s">
        <v>441</v>
      </c>
      <c r="C30" s="95"/>
      <c r="D30" s="96">
        <v>12</v>
      </c>
      <c r="E30" s="97">
        <v>0.8569444444444444</v>
      </c>
      <c r="F30" s="96">
        <v>6</v>
      </c>
      <c r="K30" s="29"/>
    </row>
    <row r="31" spans="1:11" ht="15.75" customHeight="1">
      <c r="A31" s="16">
        <v>8</v>
      </c>
      <c r="B31" s="95" t="s">
        <v>25</v>
      </c>
      <c r="C31" s="95"/>
      <c r="D31" s="96">
        <v>12</v>
      </c>
      <c r="E31" s="97">
        <v>0.8597222222222222</v>
      </c>
      <c r="F31" s="96">
        <v>8</v>
      </c>
      <c r="K31" s="29"/>
    </row>
    <row r="32" spans="1:11" ht="15.75" customHeight="1">
      <c r="A32" s="16">
        <v>9</v>
      </c>
      <c r="B32" s="95" t="s">
        <v>454</v>
      </c>
      <c r="C32" s="95"/>
      <c r="D32" s="96">
        <v>11</v>
      </c>
      <c r="E32" s="97">
        <v>0.8631944444444444</v>
      </c>
      <c r="F32" s="96">
        <v>9</v>
      </c>
      <c r="K32" s="29"/>
    </row>
    <row r="33" spans="1:11" ht="15.75" customHeight="1">
      <c r="A33" s="16">
        <v>10</v>
      </c>
      <c r="B33" s="95" t="s">
        <v>323</v>
      </c>
      <c r="C33" s="95"/>
      <c r="D33" s="96">
        <v>10</v>
      </c>
      <c r="E33" s="97">
        <v>0.8611111111111112</v>
      </c>
      <c r="F33" s="96">
        <v>10</v>
      </c>
      <c r="K33" s="29"/>
    </row>
    <row r="34" spans="1:11" ht="15.75" customHeight="1">
      <c r="A34" s="16">
        <v>11</v>
      </c>
      <c r="B34" s="95" t="s">
        <v>465</v>
      </c>
      <c r="C34" s="95"/>
      <c r="D34" s="96">
        <v>10</v>
      </c>
      <c r="E34" s="97">
        <v>0.8659722222222223</v>
      </c>
      <c r="F34" s="96">
        <v>11</v>
      </c>
      <c r="K34" s="29"/>
    </row>
    <row r="36" spans="2:5" ht="15.75">
      <c r="B36" s="15" t="s">
        <v>40</v>
      </c>
      <c r="C36" s="15"/>
      <c r="D36" s="6" t="s">
        <v>41</v>
      </c>
      <c r="E36" s="6"/>
    </row>
    <row r="37" spans="2:5" ht="15.75">
      <c r="B37" s="30"/>
      <c r="C37" s="30"/>
      <c r="D37" s="6"/>
      <c r="E37" s="6"/>
    </row>
    <row r="38" spans="2:5" ht="15.75">
      <c r="B38" s="15" t="s">
        <v>57</v>
      </c>
      <c r="C38" s="15"/>
      <c r="D38" s="6" t="s">
        <v>58</v>
      </c>
      <c r="E38" s="6"/>
    </row>
  </sheetData>
  <sheetProtection password="CC53" sheet="1"/>
  <mergeCells count="5">
    <mergeCell ref="A1:F1"/>
    <mergeCell ref="A3:F3"/>
    <mergeCell ref="A7:F7"/>
    <mergeCell ref="A14:F14"/>
    <mergeCell ref="A23:F23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8"/>
  <sheetViews>
    <sheetView zoomScalePageLayoutView="0" workbookViewId="0" topLeftCell="A1">
      <selection activeCell="B16" sqref="B16"/>
    </sheetView>
  </sheetViews>
  <sheetFormatPr defaultColWidth="7.421875" defaultRowHeight="15"/>
  <cols>
    <col min="1" max="1" width="7.57421875" style="4" customWidth="1"/>
    <col min="2" max="2" width="28.8515625" style="4" customWidth="1"/>
    <col min="3" max="253" width="9.140625" style="4" customWidth="1"/>
    <col min="254" max="16384" width="7.421875" style="4" customWidth="1"/>
  </cols>
  <sheetData>
    <row r="1" spans="1:27" ht="18.75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3" spans="1:3" ht="16.5" customHeight="1">
      <c r="A3" s="347" t="s">
        <v>117</v>
      </c>
      <c r="B3" s="347"/>
      <c r="C3" s="347"/>
    </row>
    <row r="4" spans="1:3" ht="15.75">
      <c r="A4" s="21"/>
      <c r="B4" s="17"/>
      <c r="C4" s="17"/>
    </row>
    <row r="5" spans="1:3" ht="15.75">
      <c r="A5" s="352" t="s">
        <v>61</v>
      </c>
      <c r="B5" s="352"/>
      <c r="C5" s="327"/>
    </row>
    <row r="6" spans="1:3" ht="25.5" customHeight="1">
      <c r="A6" s="23" t="s">
        <v>65</v>
      </c>
      <c r="B6" s="23" t="s">
        <v>44</v>
      </c>
      <c r="C6" s="24" t="s">
        <v>8</v>
      </c>
    </row>
    <row r="7" spans="1:3" ht="25.5" customHeight="1">
      <c r="A7" s="353" t="s">
        <v>314</v>
      </c>
      <c r="B7" s="353"/>
      <c r="C7" s="328"/>
    </row>
    <row r="8" spans="1:3" ht="15.75">
      <c r="A8" s="25">
        <v>1</v>
      </c>
      <c r="B8" s="14" t="s">
        <v>132</v>
      </c>
      <c r="C8" s="26">
        <v>1</v>
      </c>
    </row>
    <row r="9" spans="1:3" ht="15.75">
      <c r="A9" s="25">
        <v>2</v>
      </c>
      <c r="B9" s="64" t="s">
        <v>434</v>
      </c>
      <c r="C9" s="26">
        <v>2</v>
      </c>
    </row>
    <row r="10" spans="1:3" ht="15.75">
      <c r="A10" s="25">
        <v>3</v>
      </c>
      <c r="B10" s="39" t="s">
        <v>46</v>
      </c>
      <c r="C10" s="26">
        <v>2</v>
      </c>
    </row>
    <row r="11" spans="1:3" ht="15.75">
      <c r="A11" s="25">
        <v>4</v>
      </c>
      <c r="B11" s="39" t="s">
        <v>25</v>
      </c>
      <c r="C11" s="26">
        <v>3</v>
      </c>
    </row>
    <row r="12" spans="1:3" ht="15.75">
      <c r="A12" s="25">
        <v>5</v>
      </c>
      <c r="B12" s="39" t="s">
        <v>56</v>
      </c>
      <c r="C12" s="26">
        <v>3</v>
      </c>
    </row>
    <row r="13" spans="1:4" ht="25.5" customHeight="1">
      <c r="A13" s="353" t="s">
        <v>315</v>
      </c>
      <c r="B13" s="353"/>
      <c r="C13" s="353"/>
      <c r="D13" s="169"/>
    </row>
    <row r="14" spans="1:4" ht="15.75">
      <c r="A14" s="25">
        <v>1</v>
      </c>
      <c r="B14" s="13" t="s">
        <v>430</v>
      </c>
      <c r="C14" s="26">
        <v>1</v>
      </c>
      <c r="D14" s="12"/>
    </row>
    <row r="16" spans="1:3" ht="15.75">
      <c r="A16" s="30" t="s">
        <v>40</v>
      </c>
      <c r="C16" s="5" t="s">
        <v>41</v>
      </c>
    </row>
    <row r="18" spans="1:3" ht="15.75">
      <c r="A18" s="15" t="s">
        <v>57</v>
      </c>
      <c r="C18" s="5" t="s">
        <v>58</v>
      </c>
    </row>
  </sheetData>
  <sheetProtection password="CC4D" sheet="1"/>
  <mergeCells count="4">
    <mergeCell ref="A3:C3"/>
    <mergeCell ref="A5:B5"/>
    <mergeCell ref="A7:B7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F31"/>
  <sheetViews>
    <sheetView zoomScalePageLayoutView="0" workbookViewId="0" topLeftCell="A4">
      <selection activeCell="B28" sqref="B28"/>
    </sheetView>
  </sheetViews>
  <sheetFormatPr defaultColWidth="9.140625" defaultRowHeight="15"/>
  <cols>
    <col min="1" max="1" width="3.7109375" style="4" customWidth="1"/>
    <col min="2" max="2" width="23.421875" style="4" customWidth="1"/>
    <col min="3" max="3" width="20.57421875" style="72" hidden="1" customWidth="1"/>
    <col min="4" max="5" width="11.421875" style="72" customWidth="1"/>
    <col min="6" max="6" width="14.140625" style="72" customWidth="1"/>
    <col min="7" max="7" width="8.8515625" style="4" customWidth="1"/>
    <col min="8" max="16384" width="9.140625" style="4" customWidth="1"/>
  </cols>
  <sheetData>
    <row r="1" spans="1:32" ht="18.75">
      <c r="A1" s="340" t="s">
        <v>43</v>
      </c>
      <c r="B1" s="340"/>
      <c r="C1" s="340"/>
      <c r="D1" s="340"/>
      <c r="E1" s="340"/>
      <c r="F1" s="340"/>
      <c r="G1" s="340"/>
      <c r="H1" s="34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3" spans="1:8" ht="16.5" customHeight="1">
      <c r="A3" s="354" t="s">
        <v>290</v>
      </c>
      <c r="B3" s="347"/>
      <c r="C3" s="347"/>
      <c r="D3" s="347"/>
      <c r="E3" s="347"/>
      <c r="F3" s="347"/>
      <c r="G3" s="347"/>
      <c r="H3" s="347"/>
    </row>
    <row r="4" spans="1:8" ht="15.75">
      <c r="A4" s="21"/>
      <c r="B4" s="17"/>
      <c r="C4" s="17"/>
      <c r="D4" s="17"/>
      <c r="E4" s="17"/>
      <c r="F4" s="17"/>
      <c r="G4" s="17"/>
      <c r="H4" s="17"/>
    </row>
    <row r="5" spans="1:8" ht="15.75">
      <c r="A5" s="199" t="s">
        <v>61</v>
      </c>
      <c r="B5" s="74"/>
      <c r="C5" s="75"/>
      <c r="D5" s="75"/>
      <c r="E5" s="75"/>
      <c r="F5" s="75"/>
      <c r="G5" s="73" t="s">
        <v>286</v>
      </c>
      <c r="H5" s="76"/>
    </row>
    <row r="6" spans="1:8" ht="22.5" customHeight="1">
      <c r="A6" s="22" t="s">
        <v>63</v>
      </c>
      <c r="B6" s="23" t="s">
        <v>44</v>
      </c>
      <c r="C6" s="23"/>
      <c r="D6" s="103" t="s">
        <v>291</v>
      </c>
      <c r="E6" s="23" t="s">
        <v>292</v>
      </c>
      <c r="F6" s="23" t="s">
        <v>293</v>
      </c>
      <c r="G6" s="23" t="s">
        <v>64</v>
      </c>
      <c r="H6" s="24" t="s">
        <v>8</v>
      </c>
    </row>
    <row r="7" spans="1:8" ht="24.75" customHeight="1">
      <c r="A7" s="348" t="s">
        <v>178</v>
      </c>
      <c r="B7" s="349"/>
      <c r="C7" s="349"/>
      <c r="D7" s="349"/>
      <c r="E7" s="349"/>
      <c r="F7" s="349"/>
      <c r="G7" s="349"/>
      <c r="H7" s="350"/>
    </row>
    <row r="8" spans="1:8" ht="15.75">
      <c r="A8" s="25">
        <v>1</v>
      </c>
      <c r="B8" s="14" t="s">
        <v>132</v>
      </c>
      <c r="C8" s="71"/>
      <c r="D8" s="26">
        <v>5.5</v>
      </c>
      <c r="E8" s="26">
        <v>9</v>
      </c>
      <c r="F8" s="26">
        <v>4</v>
      </c>
      <c r="G8" s="65">
        <f>SUM(D8:F8)</f>
        <v>18.5</v>
      </c>
      <c r="H8" s="26">
        <v>1</v>
      </c>
    </row>
    <row r="9" spans="1:8" ht="15.75">
      <c r="A9" s="25">
        <v>2</v>
      </c>
      <c r="B9" s="14" t="s">
        <v>188</v>
      </c>
      <c r="C9" s="71"/>
      <c r="D9" s="26">
        <v>6</v>
      </c>
      <c r="E9" s="26">
        <v>9</v>
      </c>
      <c r="F9" s="26">
        <v>2</v>
      </c>
      <c r="G9" s="65">
        <f>SUM(D9:F9)</f>
        <v>17</v>
      </c>
      <c r="H9" s="26">
        <v>2</v>
      </c>
    </row>
    <row r="10" spans="1:8" ht="15.75">
      <c r="A10" s="25">
        <v>3</v>
      </c>
      <c r="B10" s="60" t="s">
        <v>455</v>
      </c>
      <c r="C10" s="71"/>
      <c r="D10" s="26">
        <v>7</v>
      </c>
      <c r="E10" s="26">
        <v>7</v>
      </c>
      <c r="F10" s="26">
        <v>2</v>
      </c>
      <c r="G10" s="65">
        <f>SUM(D10:F10)</f>
        <v>16</v>
      </c>
      <c r="H10" s="26">
        <v>3</v>
      </c>
    </row>
    <row r="11" spans="1:8" ht="15.75">
      <c r="A11" s="25">
        <v>4</v>
      </c>
      <c r="B11" s="14" t="s">
        <v>129</v>
      </c>
      <c r="C11" s="71"/>
      <c r="D11" s="26">
        <v>8</v>
      </c>
      <c r="E11" s="26">
        <v>8</v>
      </c>
      <c r="F11" s="26">
        <v>0</v>
      </c>
      <c r="G11" s="65">
        <f>SUM(D11:F11)</f>
        <v>16</v>
      </c>
      <c r="H11" s="26">
        <v>3</v>
      </c>
    </row>
    <row r="12" spans="1:8" ht="15.75">
      <c r="A12" s="25">
        <v>5</v>
      </c>
      <c r="B12" s="27" t="s">
        <v>132</v>
      </c>
      <c r="C12" s="71"/>
      <c r="D12" s="26">
        <v>6</v>
      </c>
      <c r="E12" s="26">
        <v>7</v>
      </c>
      <c r="F12" s="26">
        <v>2</v>
      </c>
      <c r="G12" s="65">
        <f>SUM(D12:F12)</f>
        <v>15</v>
      </c>
      <c r="H12" s="26">
        <v>5</v>
      </c>
    </row>
    <row r="13" spans="1:8" ht="24.75" customHeight="1">
      <c r="A13" s="351" t="s">
        <v>179</v>
      </c>
      <c r="B13" s="351"/>
      <c r="C13" s="351"/>
      <c r="D13" s="351"/>
      <c r="E13" s="351"/>
      <c r="F13" s="351"/>
      <c r="G13" s="351"/>
      <c r="H13" s="351"/>
    </row>
    <row r="14" spans="1:8" ht="15.75">
      <c r="A14" s="16">
        <v>1</v>
      </c>
      <c r="B14" s="94" t="s">
        <v>429</v>
      </c>
      <c r="C14" s="71"/>
      <c r="D14" s="26">
        <v>10</v>
      </c>
      <c r="E14" s="26">
        <v>9</v>
      </c>
      <c r="F14" s="26">
        <v>6</v>
      </c>
      <c r="G14" s="65">
        <f>SUM(D14:F14)</f>
        <v>25</v>
      </c>
      <c r="H14" s="26">
        <v>1</v>
      </c>
    </row>
    <row r="15" spans="1:8" ht="15.75">
      <c r="A15" s="16">
        <v>2</v>
      </c>
      <c r="B15" s="104" t="s">
        <v>470</v>
      </c>
      <c r="C15" s="71"/>
      <c r="D15" s="26">
        <v>13.5</v>
      </c>
      <c r="E15" s="26">
        <v>7</v>
      </c>
      <c r="F15" s="26">
        <v>2</v>
      </c>
      <c r="G15" s="65">
        <f>SUM(D15:F15)</f>
        <v>22.5</v>
      </c>
      <c r="H15" s="26">
        <v>2</v>
      </c>
    </row>
    <row r="16" spans="1:8" ht="15.75">
      <c r="A16" s="16">
        <v>3</v>
      </c>
      <c r="B16" s="14" t="s">
        <v>189</v>
      </c>
      <c r="C16" s="71"/>
      <c r="D16" s="26">
        <v>11</v>
      </c>
      <c r="E16" s="26">
        <v>8</v>
      </c>
      <c r="F16" s="26">
        <v>2</v>
      </c>
      <c r="G16" s="65">
        <f>SUM(D16:F16)</f>
        <v>21</v>
      </c>
      <c r="H16" s="26">
        <v>3</v>
      </c>
    </row>
    <row r="17" spans="1:8" ht="15.75">
      <c r="A17" s="16">
        <v>4</v>
      </c>
      <c r="B17" s="94" t="s">
        <v>460</v>
      </c>
      <c r="C17" s="71"/>
      <c r="D17" s="26">
        <v>10</v>
      </c>
      <c r="E17" s="26">
        <v>9</v>
      </c>
      <c r="F17" s="26">
        <v>2</v>
      </c>
      <c r="G17" s="65">
        <f>SUM(D17:F17)</f>
        <v>21</v>
      </c>
      <c r="H17" s="26">
        <v>3</v>
      </c>
    </row>
    <row r="18" spans="1:8" ht="15.75">
      <c r="A18" s="16">
        <v>5</v>
      </c>
      <c r="B18" s="13" t="s">
        <v>470</v>
      </c>
      <c r="C18" s="71"/>
      <c r="D18" s="26">
        <v>9.5</v>
      </c>
      <c r="E18" s="26">
        <v>8</v>
      </c>
      <c r="F18" s="26">
        <v>2</v>
      </c>
      <c r="G18" s="65">
        <f>SUM(D18:F18)</f>
        <v>19.5</v>
      </c>
      <c r="H18" s="26">
        <v>5</v>
      </c>
    </row>
    <row r="19" spans="1:13" ht="24" customHeight="1">
      <c r="A19" s="351" t="s">
        <v>285</v>
      </c>
      <c r="B19" s="351"/>
      <c r="C19" s="351"/>
      <c r="D19" s="351"/>
      <c r="E19" s="351"/>
      <c r="F19" s="351"/>
      <c r="G19" s="351"/>
      <c r="H19" s="351"/>
      <c r="M19" s="29"/>
    </row>
    <row r="20" spans="1:13" ht="15.75" customHeight="1">
      <c r="A20" s="16">
        <v>1</v>
      </c>
      <c r="B20" s="95" t="s">
        <v>436</v>
      </c>
      <c r="C20" s="95"/>
      <c r="D20" s="96">
        <v>17.5</v>
      </c>
      <c r="E20" s="96">
        <v>10</v>
      </c>
      <c r="F20" s="96">
        <v>14</v>
      </c>
      <c r="G20" s="96">
        <f aca="true" t="shared" si="0" ref="G20:G27">SUM(D20:F20)</f>
        <v>41.5</v>
      </c>
      <c r="H20" s="96">
        <v>1</v>
      </c>
      <c r="M20" s="29"/>
    </row>
    <row r="21" spans="1:13" ht="15.75" customHeight="1">
      <c r="A21" s="16">
        <v>2</v>
      </c>
      <c r="B21" s="95" t="s">
        <v>434</v>
      </c>
      <c r="C21" s="95"/>
      <c r="D21" s="96">
        <v>17.5</v>
      </c>
      <c r="E21" s="96">
        <v>9</v>
      </c>
      <c r="F21" s="96">
        <v>14</v>
      </c>
      <c r="G21" s="96">
        <f t="shared" si="0"/>
        <v>40.5</v>
      </c>
      <c r="H21" s="96">
        <v>2</v>
      </c>
      <c r="M21" s="29"/>
    </row>
    <row r="22" spans="1:13" ht="15.75" customHeight="1">
      <c r="A22" s="16">
        <v>3</v>
      </c>
      <c r="B22" s="95" t="s">
        <v>454</v>
      </c>
      <c r="C22" s="95"/>
      <c r="D22" s="96">
        <v>12</v>
      </c>
      <c r="E22" s="96">
        <v>8</v>
      </c>
      <c r="F22" s="96">
        <v>10</v>
      </c>
      <c r="G22" s="96">
        <f t="shared" si="0"/>
        <v>30</v>
      </c>
      <c r="H22" s="96">
        <v>3</v>
      </c>
      <c r="M22" s="29"/>
    </row>
    <row r="23" spans="1:13" ht="15.75" customHeight="1">
      <c r="A23" s="16">
        <v>4</v>
      </c>
      <c r="B23" s="95" t="s">
        <v>323</v>
      </c>
      <c r="C23" s="95"/>
      <c r="D23" s="96">
        <v>11.5</v>
      </c>
      <c r="E23" s="96">
        <v>9</v>
      </c>
      <c r="F23" s="96">
        <v>8</v>
      </c>
      <c r="G23" s="96">
        <f t="shared" si="0"/>
        <v>28.5</v>
      </c>
      <c r="H23" s="96">
        <v>4</v>
      </c>
      <c r="M23" s="29"/>
    </row>
    <row r="24" spans="1:13" ht="15.75" customHeight="1">
      <c r="A24" s="16">
        <v>5</v>
      </c>
      <c r="B24" s="95" t="s">
        <v>471</v>
      </c>
      <c r="C24" s="95"/>
      <c r="D24" s="96">
        <v>12.5</v>
      </c>
      <c r="E24" s="96">
        <v>9</v>
      </c>
      <c r="F24" s="96" t="s">
        <v>174</v>
      </c>
      <c r="G24" s="96">
        <f t="shared" si="0"/>
        <v>21.5</v>
      </c>
      <c r="H24" s="96">
        <v>5</v>
      </c>
      <c r="M24" s="29"/>
    </row>
    <row r="25" spans="1:13" ht="15.75" customHeight="1">
      <c r="A25" s="16">
        <v>6</v>
      </c>
      <c r="B25" s="95" t="s">
        <v>440</v>
      </c>
      <c r="C25" s="95"/>
      <c r="D25" s="96">
        <v>8.5</v>
      </c>
      <c r="E25" s="96">
        <v>10</v>
      </c>
      <c r="F25" s="96">
        <v>2</v>
      </c>
      <c r="G25" s="96">
        <f t="shared" si="0"/>
        <v>20.5</v>
      </c>
      <c r="H25" s="96">
        <v>6</v>
      </c>
      <c r="M25" s="29"/>
    </row>
    <row r="26" spans="1:13" ht="15.75" customHeight="1">
      <c r="A26" s="16">
        <v>7</v>
      </c>
      <c r="B26" s="95" t="s">
        <v>472</v>
      </c>
      <c r="C26" s="95"/>
      <c r="D26" s="96">
        <v>7.5</v>
      </c>
      <c r="E26" s="96">
        <v>9</v>
      </c>
      <c r="F26" s="96">
        <v>4</v>
      </c>
      <c r="G26" s="96">
        <f t="shared" si="0"/>
        <v>20.5</v>
      </c>
      <c r="H26" s="96">
        <v>6</v>
      </c>
      <c r="M26" s="29"/>
    </row>
    <row r="27" spans="1:13" ht="15.75" customHeight="1">
      <c r="A27" s="16">
        <v>8</v>
      </c>
      <c r="B27" s="95" t="s">
        <v>441</v>
      </c>
      <c r="C27" s="95"/>
      <c r="D27" s="96">
        <v>10</v>
      </c>
      <c r="E27" s="96">
        <v>8</v>
      </c>
      <c r="F27" s="96">
        <v>2</v>
      </c>
      <c r="G27" s="96">
        <f t="shared" si="0"/>
        <v>20</v>
      </c>
      <c r="H27" s="96">
        <v>8</v>
      </c>
      <c r="M27" s="29"/>
    </row>
    <row r="29" spans="2:6" ht="15.75">
      <c r="B29" s="15" t="s">
        <v>40</v>
      </c>
      <c r="C29" s="15"/>
      <c r="D29" s="15"/>
      <c r="E29" s="15"/>
      <c r="F29" s="6" t="s">
        <v>41</v>
      </c>
    </row>
    <row r="30" spans="2:7" ht="15.75">
      <c r="B30" s="30"/>
      <c r="C30" s="30"/>
      <c r="D30" s="30"/>
      <c r="E30" s="30"/>
      <c r="F30" s="30"/>
      <c r="G30" s="6"/>
    </row>
    <row r="31" spans="2:6" ht="15.75">
      <c r="B31" s="15" t="s">
        <v>57</v>
      </c>
      <c r="C31" s="15"/>
      <c r="D31" s="15"/>
      <c r="E31" s="15"/>
      <c r="F31" s="6" t="s">
        <v>58</v>
      </c>
    </row>
  </sheetData>
  <sheetProtection password="CC17" sheet="1"/>
  <mergeCells count="5">
    <mergeCell ref="A1:H1"/>
    <mergeCell ref="A3:H3"/>
    <mergeCell ref="A7:H7"/>
    <mergeCell ref="A13:H13"/>
    <mergeCell ref="A19:H19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35"/>
  <sheetViews>
    <sheetView zoomScalePageLayoutView="0" workbookViewId="0" topLeftCell="A10">
      <selection activeCell="F31" sqref="F31"/>
    </sheetView>
  </sheetViews>
  <sheetFormatPr defaultColWidth="9.140625" defaultRowHeight="15"/>
  <cols>
    <col min="1" max="1" width="6.7109375" style="0" customWidth="1"/>
    <col min="2" max="2" width="25.140625" style="0" customWidth="1"/>
  </cols>
  <sheetData>
    <row r="1" spans="1:5" ht="18.75">
      <c r="A1" s="355" t="s">
        <v>43</v>
      </c>
      <c r="B1" s="355"/>
      <c r="C1" s="355"/>
      <c r="D1" s="355"/>
      <c r="E1" s="355"/>
    </row>
    <row r="2" spans="1:5" ht="18.75" customHeight="1">
      <c r="A2" s="356" t="s">
        <v>321</v>
      </c>
      <c r="B2" s="356"/>
      <c r="C2" s="356"/>
      <c r="D2" s="356"/>
      <c r="E2" s="356"/>
    </row>
    <row r="3" spans="1:5" ht="18" customHeight="1">
      <c r="A3" s="106" t="s">
        <v>61</v>
      </c>
      <c r="B3" s="171"/>
      <c r="D3" s="176" t="s">
        <v>186</v>
      </c>
      <c r="E3" s="176"/>
    </row>
    <row r="4" spans="1:5" ht="22.5" customHeight="1">
      <c r="A4" s="357" t="s">
        <v>322</v>
      </c>
      <c r="B4" s="357"/>
      <c r="C4" s="357"/>
      <c r="D4" s="357"/>
      <c r="E4" s="357"/>
    </row>
    <row r="5" spans="1:5" ht="31.5">
      <c r="A5" s="172" t="s">
        <v>70</v>
      </c>
      <c r="B5" s="173" t="s">
        <v>44</v>
      </c>
      <c r="C5" s="172" t="s">
        <v>326</v>
      </c>
      <c r="D5" s="173" t="s">
        <v>52</v>
      </c>
      <c r="E5" s="173" t="s">
        <v>8</v>
      </c>
    </row>
    <row r="6" spans="1:5" ht="15.75">
      <c r="A6" s="174">
        <v>1</v>
      </c>
      <c r="B6" s="77" t="s">
        <v>454</v>
      </c>
      <c r="C6" s="174">
        <v>31</v>
      </c>
      <c r="D6" s="175">
        <v>0.005729166666666667</v>
      </c>
      <c r="E6" s="174">
        <v>1</v>
      </c>
    </row>
    <row r="7" spans="1:5" ht="15.75">
      <c r="A7" s="174">
        <v>2</v>
      </c>
      <c r="B7" s="77" t="s">
        <v>443</v>
      </c>
      <c r="C7" s="174">
        <v>30</v>
      </c>
      <c r="D7" s="175">
        <v>0.0058564814814814825</v>
      </c>
      <c r="E7" s="174">
        <v>2</v>
      </c>
    </row>
    <row r="8" spans="1:5" ht="15.75">
      <c r="A8" s="174">
        <v>3</v>
      </c>
      <c r="B8" s="77" t="s">
        <v>436</v>
      </c>
      <c r="C8" s="174">
        <v>28</v>
      </c>
      <c r="D8" s="175">
        <v>0.009293981481481481</v>
      </c>
      <c r="E8" s="174">
        <v>3</v>
      </c>
    </row>
    <row r="9" spans="1:5" ht="15.75">
      <c r="A9" s="174">
        <v>4</v>
      </c>
      <c r="B9" s="77" t="s">
        <v>439</v>
      </c>
      <c r="C9" s="174">
        <v>27</v>
      </c>
      <c r="D9" s="175">
        <v>0.006574074074074073</v>
      </c>
      <c r="E9" s="174">
        <v>4</v>
      </c>
    </row>
    <row r="10" spans="1:5" ht="15.75">
      <c r="A10" s="174">
        <v>5</v>
      </c>
      <c r="B10" s="77" t="s">
        <v>480</v>
      </c>
      <c r="C10" s="174">
        <v>26</v>
      </c>
      <c r="D10" s="175">
        <v>0.00806712962962963</v>
      </c>
      <c r="E10" s="174">
        <v>5</v>
      </c>
    </row>
    <row r="11" spans="1:5" ht="15.75">
      <c r="A11" s="174">
        <v>6</v>
      </c>
      <c r="B11" s="77" t="s">
        <v>434</v>
      </c>
      <c r="C11" s="174">
        <v>26</v>
      </c>
      <c r="D11" s="175">
        <v>0.009236111111111112</v>
      </c>
      <c r="E11" s="174">
        <v>6</v>
      </c>
    </row>
    <row r="12" spans="1:5" ht="15.75">
      <c r="A12" s="174">
        <v>7</v>
      </c>
      <c r="B12" s="77" t="s">
        <v>441</v>
      </c>
      <c r="C12" s="174">
        <v>24</v>
      </c>
      <c r="D12" s="175">
        <v>0.007500000000000001</v>
      </c>
      <c r="E12" s="174">
        <v>7</v>
      </c>
    </row>
    <row r="13" spans="1:5" ht="15.75">
      <c r="A13" s="174">
        <v>8</v>
      </c>
      <c r="B13" s="77" t="s">
        <v>323</v>
      </c>
      <c r="C13" s="174">
        <v>23</v>
      </c>
      <c r="D13" s="175">
        <v>0.011076388888888887</v>
      </c>
      <c r="E13" s="174">
        <v>8</v>
      </c>
    </row>
    <row r="14" spans="1:5" ht="15.75">
      <c r="A14" s="174">
        <v>9</v>
      </c>
      <c r="B14" s="77" t="s">
        <v>440</v>
      </c>
      <c r="C14" s="77"/>
      <c r="D14" s="174"/>
      <c r="E14" s="174"/>
    </row>
    <row r="15" spans="1:5" ht="22.5" customHeight="1">
      <c r="A15" s="357" t="s">
        <v>324</v>
      </c>
      <c r="B15" s="357"/>
      <c r="C15" s="357"/>
      <c r="D15" s="357"/>
      <c r="E15" s="357"/>
    </row>
    <row r="16" spans="1:5" ht="31.5">
      <c r="A16" s="172" t="s">
        <v>70</v>
      </c>
      <c r="B16" s="173" t="s">
        <v>44</v>
      </c>
      <c r="C16" s="172" t="s">
        <v>326</v>
      </c>
      <c r="D16" s="173" t="s">
        <v>52</v>
      </c>
      <c r="E16" s="173" t="s">
        <v>8</v>
      </c>
    </row>
    <row r="17" spans="1:5" ht="15.75">
      <c r="A17" s="174">
        <v>1</v>
      </c>
      <c r="B17" s="77" t="s">
        <v>429</v>
      </c>
      <c r="C17" s="174">
        <v>32</v>
      </c>
      <c r="D17" s="175">
        <v>0.005798611111111111</v>
      </c>
      <c r="E17" s="174">
        <v>1</v>
      </c>
    </row>
    <row r="18" spans="1:5" ht="15.75">
      <c r="A18" s="174">
        <v>2</v>
      </c>
      <c r="B18" s="77" t="s">
        <v>462</v>
      </c>
      <c r="C18" s="174">
        <v>32</v>
      </c>
      <c r="D18" s="175">
        <v>0.007349537037037037</v>
      </c>
      <c r="E18" s="174">
        <v>2</v>
      </c>
    </row>
    <row r="19" spans="1:5" ht="15.75">
      <c r="A19" s="174">
        <v>3</v>
      </c>
      <c r="B19" s="77" t="s">
        <v>430</v>
      </c>
      <c r="C19" s="174">
        <v>32</v>
      </c>
      <c r="D19" s="175">
        <v>0.008611111111111111</v>
      </c>
      <c r="E19" s="174">
        <v>3</v>
      </c>
    </row>
    <row r="20" spans="1:5" ht="15.75">
      <c r="A20" s="174">
        <v>4</v>
      </c>
      <c r="B20" s="77" t="s">
        <v>460</v>
      </c>
      <c r="C20" s="174">
        <v>30</v>
      </c>
      <c r="D20" s="175">
        <v>0.008414351851851852</v>
      </c>
      <c r="E20" s="174">
        <v>4</v>
      </c>
    </row>
    <row r="21" spans="1:5" ht="15.75">
      <c r="A21" s="174">
        <v>5</v>
      </c>
      <c r="B21" s="77" t="s">
        <v>461</v>
      </c>
      <c r="C21" s="174">
        <v>29</v>
      </c>
      <c r="D21" s="175">
        <v>0.005624999999999999</v>
      </c>
      <c r="E21" s="174">
        <v>5</v>
      </c>
    </row>
    <row r="22" spans="1:5" ht="15.75">
      <c r="A22" s="174">
        <v>6</v>
      </c>
      <c r="B22" s="77" t="s">
        <v>463</v>
      </c>
      <c r="C22" s="174">
        <v>29</v>
      </c>
      <c r="D22" s="175">
        <v>0.0067708333333333336</v>
      </c>
      <c r="E22" s="174">
        <v>6</v>
      </c>
    </row>
    <row r="23" spans="1:5" ht="15.75">
      <c r="A23" s="174">
        <v>7</v>
      </c>
      <c r="B23" s="77" t="s">
        <v>431</v>
      </c>
      <c r="C23" s="174">
        <v>28</v>
      </c>
      <c r="D23" s="175">
        <v>0.006840277777777778</v>
      </c>
      <c r="E23" s="174">
        <v>7</v>
      </c>
    </row>
    <row r="24" spans="1:5" ht="22.5" customHeight="1">
      <c r="A24" s="357" t="s">
        <v>325</v>
      </c>
      <c r="B24" s="357"/>
      <c r="C24" s="357"/>
      <c r="D24" s="357"/>
      <c r="E24" s="357"/>
    </row>
    <row r="25" spans="1:5" ht="31.5">
      <c r="A25" s="172" t="s">
        <v>70</v>
      </c>
      <c r="B25" s="173" t="s">
        <v>44</v>
      </c>
      <c r="C25" s="172" t="s">
        <v>326</v>
      </c>
      <c r="D25" s="173" t="s">
        <v>52</v>
      </c>
      <c r="E25" s="173" t="s">
        <v>8</v>
      </c>
    </row>
    <row r="26" spans="1:5" ht="15.75">
      <c r="A26" s="174">
        <v>1</v>
      </c>
      <c r="B26" s="77" t="s">
        <v>458</v>
      </c>
      <c r="C26" s="174">
        <v>32</v>
      </c>
      <c r="D26" s="175">
        <v>0.00986111111111111</v>
      </c>
      <c r="E26" s="174">
        <v>1</v>
      </c>
    </row>
    <row r="27" spans="1:5" ht="15.75">
      <c r="A27" s="174">
        <v>2</v>
      </c>
      <c r="B27" s="77" t="s">
        <v>457</v>
      </c>
      <c r="C27" s="174">
        <v>30</v>
      </c>
      <c r="D27" s="175">
        <v>0.009409722222222224</v>
      </c>
      <c r="E27" s="174">
        <v>2</v>
      </c>
    </row>
    <row r="28" spans="1:5" ht="15.75">
      <c r="A28" s="174">
        <v>3</v>
      </c>
      <c r="B28" s="77" t="s">
        <v>188</v>
      </c>
      <c r="C28" s="174">
        <v>29</v>
      </c>
      <c r="D28" s="175">
        <v>0.011006944444444444</v>
      </c>
      <c r="E28" s="174">
        <v>3</v>
      </c>
    </row>
    <row r="29" spans="1:5" ht="15.75">
      <c r="A29" s="174">
        <v>4</v>
      </c>
      <c r="B29" s="77" t="s">
        <v>456</v>
      </c>
      <c r="C29" s="174">
        <v>28</v>
      </c>
      <c r="D29" s="175">
        <v>0.013935185185185184</v>
      </c>
      <c r="E29" s="174">
        <v>4</v>
      </c>
    </row>
    <row r="30" spans="1:5" ht="15.75">
      <c r="A30" s="174">
        <v>5</v>
      </c>
      <c r="B30" s="77" t="s">
        <v>455</v>
      </c>
      <c r="C30" s="174">
        <v>23</v>
      </c>
      <c r="D30" s="175">
        <v>0.006712962962962962</v>
      </c>
      <c r="E30" s="174">
        <v>5</v>
      </c>
    </row>
    <row r="31" spans="1:5" ht="15.75">
      <c r="A31" s="174">
        <v>6</v>
      </c>
      <c r="B31" s="77" t="s">
        <v>129</v>
      </c>
      <c r="C31" s="174">
        <v>19</v>
      </c>
      <c r="D31" s="175">
        <v>0.00818287037037037</v>
      </c>
      <c r="E31" s="174">
        <v>6</v>
      </c>
    </row>
    <row r="33" spans="1:11" ht="15.75">
      <c r="A33" s="15" t="s">
        <v>40</v>
      </c>
      <c r="D33" s="5" t="s">
        <v>41</v>
      </c>
      <c r="E33" s="5"/>
      <c r="G33" s="221"/>
      <c r="J33" s="84"/>
      <c r="K33" s="85"/>
    </row>
    <row r="34" spans="10:11" ht="15">
      <c r="J34" s="85"/>
      <c r="K34" s="85"/>
    </row>
    <row r="35" spans="1:11" ht="15.75">
      <c r="A35" s="15" t="s">
        <v>57</v>
      </c>
      <c r="D35" s="5" t="s">
        <v>58</v>
      </c>
      <c r="G35" s="221"/>
      <c r="J35" s="84"/>
      <c r="K35" s="85"/>
    </row>
  </sheetData>
  <sheetProtection password="CC09" sheet="1"/>
  <mergeCells count="5">
    <mergeCell ref="A1:E1"/>
    <mergeCell ref="A2:E2"/>
    <mergeCell ref="A4:E4"/>
    <mergeCell ref="A15:E15"/>
    <mergeCell ref="A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V1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.7109375" style="84" customWidth="1"/>
    <col min="2" max="2" width="24.8515625" style="0" customWidth="1"/>
    <col min="3" max="4" width="8.421875" style="0" customWidth="1"/>
    <col min="5" max="5" width="8.28125" style="0" customWidth="1"/>
    <col min="6" max="6" width="7.28125" style="0" customWidth="1"/>
    <col min="7" max="21" width="6.421875" style="0" customWidth="1"/>
  </cols>
  <sheetData>
    <row r="1" spans="1:22" ht="18.75">
      <c r="A1" s="355" t="s">
        <v>43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177"/>
    </row>
    <row r="2" spans="1:22" ht="18.75" customHeight="1">
      <c r="A2" s="356" t="s">
        <v>114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177"/>
    </row>
    <row r="3" spans="1:22" ht="18.75" customHeight="1">
      <c r="A3" s="170"/>
      <c r="B3" s="106" t="s">
        <v>61</v>
      </c>
      <c r="C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1" t="s">
        <v>186</v>
      </c>
      <c r="S3" s="170"/>
      <c r="T3" s="170"/>
      <c r="U3" s="170"/>
      <c r="V3" s="177"/>
    </row>
    <row r="4" spans="1:22" ht="129">
      <c r="A4" s="172" t="s">
        <v>70</v>
      </c>
      <c r="B4" s="173" t="s">
        <v>44</v>
      </c>
      <c r="C4" s="178" t="s">
        <v>103</v>
      </c>
      <c r="D4" s="178" t="s">
        <v>104</v>
      </c>
      <c r="E4" s="178" t="s">
        <v>105</v>
      </c>
      <c r="F4" s="179" t="s">
        <v>45</v>
      </c>
      <c r="G4" s="180" t="s">
        <v>106</v>
      </c>
      <c r="H4" s="180" t="s">
        <v>107</v>
      </c>
      <c r="I4" s="180" t="s">
        <v>116</v>
      </c>
      <c r="J4" s="180" t="s">
        <v>115</v>
      </c>
      <c r="K4" s="180" t="s">
        <v>110</v>
      </c>
      <c r="L4" s="180" t="s">
        <v>112</v>
      </c>
      <c r="M4" s="180" t="s">
        <v>111</v>
      </c>
      <c r="N4" s="180" t="s">
        <v>109</v>
      </c>
      <c r="O4" s="180" t="s">
        <v>108</v>
      </c>
      <c r="P4" s="180" t="s">
        <v>327</v>
      </c>
      <c r="Q4" s="180" t="s">
        <v>328</v>
      </c>
      <c r="R4" s="180" t="s">
        <v>329</v>
      </c>
      <c r="S4" s="181" t="s">
        <v>113</v>
      </c>
      <c r="T4" s="181" t="s">
        <v>53</v>
      </c>
      <c r="U4" s="178" t="s">
        <v>8</v>
      </c>
      <c r="V4" s="182"/>
    </row>
    <row r="5" spans="1:22" ht="22.5" customHeight="1">
      <c r="A5" s="59"/>
      <c r="B5" s="358" t="s">
        <v>325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</row>
    <row r="6" spans="1:21" ht="15.75">
      <c r="A6" s="59">
        <v>1</v>
      </c>
      <c r="B6" s="77" t="s">
        <v>456</v>
      </c>
      <c r="C6" s="183">
        <v>0.027777777777777776</v>
      </c>
      <c r="D6" s="183">
        <v>0.09502314814814815</v>
      </c>
      <c r="E6" s="53"/>
      <c r="F6" s="89">
        <f aca="true" t="shared" si="0" ref="F6:F11">D6-C6-E6</f>
        <v>0.06724537037037037</v>
      </c>
      <c r="G6" s="184"/>
      <c r="H6" s="53">
        <v>0</v>
      </c>
      <c r="I6" s="53">
        <v>0</v>
      </c>
      <c r="J6" s="53">
        <v>4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184"/>
      <c r="Q6" s="53">
        <v>5</v>
      </c>
      <c r="R6" s="184"/>
      <c r="S6" s="53"/>
      <c r="T6" s="53">
        <f aca="true" t="shared" si="1" ref="T6:T11">SUM(G6:R6)</f>
        <v>9</v>
      </c>
      <c r="U6" s="59">
        <v>1</v>
      </c>
    </row>
    <row r="7" spans="1:21" ht="15.75">
      <c r="A7" s="59">
        <v>2</v>
      </c>
      <c r="B7" s="77" t="s">
        <v>188</v>
      </c>
      <c r="C7" s="183">
        <v>0.020833333333333332</v>
      </c>
      <c r="D7" s="183">
        <v>0.10208333333333335</v>
      </c>
      <c r="E7" s="183">
        <v>0.002777777777777778</v>
      </c>
      <c r="F7" s="89">
        <f t="shared" si="0"/>
        <v>0.07847222222222223</v>
      </c>
      <c r="G7" s="184"/>
      <c r="H7" s="53">
        <v>1</v>
      </c>
      <c r="I7" s="53">
        <v>3</v>
      </c>
      <c r="J7" s="53">
        <v>2</v>
      </c>
      <c r="K7" s="53">
        <v>0</v>
      </c>
      <c r="L7" s="53">
        <v>3</v>
      </c>
      <c r="M7" s="53"/>
      <c r="N7" s="53">
        <v>0</v>
      </c>
      <c r="O7" s="53">
        <v>0</v>
      </c>
      <c r="P7" s="184"/>
      <c r="Q7" s="53">
        <v>1</v>
      </c>
      <c r="R7" s="184"/>
      <c r="S7" s="53"/>
      <c r="T7" s="53">
        <f t="shared" si="1"/>
        <v>10</v>
      </c>
      <c r="U7" s="59">
        <v>2</v>
      </c>
    </row>
    <row r="8" spans="1:21" ht="15.75">
      <c r="A8" s="59">
        <v>3</v>
      </c>
      <c r="B8" s="77" t="s">
        <v>457</v>
      </c>
      <c r="C8" s="183">
        <v>0</v>
      </c>
      <c r="D8" s="183">
        <v>0.06666666666666667</v>
      </c>
      <c r="E8" s="53"/>
      <c r="F8" s="89">
        <f t="shared" si="0"/>
        <v>0.06666666666666667</v>
      </c>
      <c r="G8" s="184"/>
      <c r="H8" s="53">
        <v>1</v>
      </c>
      <c r="I8" s="53">
        <v>3</v>
      </c>
      <c r="J8" s="53">
        <v>4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184"/>
      <c r="Q8" s="53">
        <v>5</v>
      </c>
      <c r="R8" s="184"/>
      <c r="S8" s="53"/>
      <c r="T8" s="53">
        <f t="shared" si="1"/>
        <v>13</v>
      </c>
      <c r="U8" s="59">
        <v>3</v>
      </c>
    </row>
    <row r="9" spans="1:21" ht="15.75">
      <c r="A9" s="59">
        <v>4</v>
      </c>
      <c r="B9" s="77" t="s">
        <v>455</v>
      </c>
      <c r="C9" s="183">
        <v>0.006944444444444444</v>
      </c>
      <c r="D9" s="183">
        <v>0.07974537037037037</v>
      </c>
      <c r="E9" s="53"/>
      <c r="F9" s="89">
        <f t="shared" si="0"/>
        <v>0.07280092592592592</v>
      </c>
      <c r="G9" s="184"/>
      <c r="H9" s="53">
        <v>3</v>
      </c>
      <c r="I9" s="53">
        <v>3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10</v>
      </c>
      <c r="P9" s="184"/>
      <c r="Q9" s="53">
        <v>4</v>
      </c>
      <c r="R9" s="184"/>
      <c r="S9" s="53"/>
      <c r="T9" s="53">
        <f t="shared" si="1"/>
        <v>20</v>
      </c>
      <c r="U9" s="59">
        <v>4</v>
      </c>
    </row>
    <row r="10" spans="1:21" ht="15.75">
      <c r="A10" s="59">
        <v>5</v>
      </c>
      <c r="B10" s="77" t="s">
        <v>458</v>
      </c>
      <c r="C10" s="183">
        <v>0.034722222222222224</v>
      </c>
      <c r="D10" s="183">
        <v>0.1118287037037037</v>
      </c>
      <c r="E10" s="183">
        <v>0.004861111111111111</v>
      </c>
      <c r="F10" s="89">
        <f t="shared" si="0"/>
        <v>0.07224537037037036</v>
      </c>
      <c r="G10" s="184"/>
      <c r="H10" s="53">
        <v>3</v>
      </c>
      <c r="I10" s="53">
        <v>12</v>
      </c>
      <c r="J10" s="53">
        <v>5</v>
      </c>
      <c r="K10" s="53">
        <v>3</v>
      </c>
      <c r="L10" s="53">
        <v>1</v>
      </c>
      <c r="M10" s="53">
        <v>0</v>
      </c>
      <c r="N10" s="53">
        <v>0</v>
      </c>
      <c r="O10" s="53">
        <v>0</v>
      </c>
      <c r="P10" s="184"/>
      <c r="Q10" s="53">
        <v>1</v>
      </c>
      <c r="R10" s="184"/>
      <c r="S10" s="53"/>
      <c r="T10" s="53">
        <f t="shared" si="1"/>
        <v>25</v>
      </c>
      <c r="U10" s="59">
        <v>5</v>
      </c>
    </row>
    <row r="11" spans="1:21" ht="15.75">
      <c r="A11" s="59">
        <v>6</v>
      </c>
      <c r="B11" s="77" t="s">
        <v>129</v>
      </c>
      <c r="C11" s="183">
        <v>0.013888888888888888</v>
      </c>
      <c r="D11" s="183">
        <v>0.08498842592592593</v>
      </c>
      <c r="E11" s="53"/>
      <c r="F11" s="89">
        <f t="shared" si="0"/>
        <v>0.07109953703703703</v>
      </c>
      <c r="G11" s="184"/>
      <c r="H11" s="53">
        <v>3</v>
      </c>
      <c r="I11" s="53">
        <v>6</v>
      </c>
      <c r="J11" s="53">
        <v>8</v>
      </c>
      <c r="K11" s="53">
        <v>0</v>
      </c>
      <c r="L11" s="53">
        <v>0</v>
      </c>
      <c r="M11" s="53">
        <v>4</v>
      </c>
      <c r="N11" s="53">
        <v>0</v>
      </c>
      <c r="O11" s="53">
        <v>0</v>
      </c>
      <c r="P11" s="184"/>
      <c r="Q11" s="53">
        <v>5</v>
      </c>
      <c r="R11" s="184"/>
      <c r="S11" s="53"/>
      <c r="T11" s="53">
        <f t="shared" si="1"/>
        <v>26</v>
      </c>
      <c r="U11" s="59">
        <v>6</v>
      </c>
    </row>
    <row r="13" spans="1:11" ht="15.75">
      <c r="A13"/>
      <c r="B13" s="15" t="s">
        <v>40</v>
      </c>
      <c r="E13" s="5" t="s">
        <v>41</v>
      </c>
      <c r="G13" s="221"/>
      <c r="J13" s="84"/>
      <c r="K13" s="85"/>
    </row>
    <row r="14" spans="1:11" ht="15">
      <c r="A14"/>
      <c r="J14" s="85"/>
      <c r="K14" s="85"/>
    </row>
    <row r="15" spans="1:11" ht="15.75">
      <c r="A15"/>
      <c r="B15" s="15" t="s">
        <v>57</v>
      </c>
      <c r="E15" s="5" t="s">
        <v>58</v>
      </c>
      <c r="G15" s="221"/>
      <c r="J15" s="84"/>
      <c r="K15" s="85"/>
    </row>
  </sheetData>
  <sheetProtection password="CC2B" sheet="1"/>
  <mergeCells count="3">
    <mergeCell ref="A1:U1"/>
    <mergeCell ref="A2:U2"/>
    <mergeCell ref="B5:V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W49"/>
  <sheetViews>
    <sheetView zoomScalePageLayoutView="0" workbookViewId="0" topLeftCell="A34">
      <selection activeCell="B48" sqref="B48"/>
    </sheetView>
  </sheetViews>
  <sheetFormatPr defaultColWidth="9.140625" defaultRowHeight="15"/>
  <cols>
    <col min="1" max="1" width="5.57421875" style="0" customWidth="1"/>
    <col min="2" max="2" width="19.7109375" style="0" customWidth="1"/>
    <col min="3" max="3" width="8.421875" style="0" customWidth="1"/>
    <col min="4" max="4" width="5.7109375" style="0" customWidth="1"/>
    <col min="5" max="5" width="8.421875" style="0" customWidth="1"/>
    <col min="6" max="6" width="5.7109375" style="0" customWidth="1"/>
    <col min="7" max="8" width="7.7109375" style="0" customWidth="1"/>
    <col min="9" max="9" width="8.57421875" style="0" customWidth="1"/>
    <col min="10" max="10" width="5.7109375" style="0" customWidth="1"/>
    <col min="11" max="11" width="8.57421875" style="0" customWidth="1"/>
    <col min="12" max="12" width="8.421875" style="0" customWidth="1"/>
    <col min="13" max="13" width="7.57421875" style="0" customWidth="1"/>
    <col min="14" max="15" width="8.421875" style="0" customWidth="1"/>
    <col min="16" max="16" width="8.28125" style="0" customWidth="1"/>
    <col min="17" max="17" width="7.57421875" style="0" customWidth="1"/>
    <col min="18" max="18" width="8.00390625" style="0" customWidth="1"/>
    <col min="19" max="20" width="10.28125" style="0" customWidth="1"/>
    <col min="21" max="21" width="7.57421875" style="0" customWidth="1"/>
    <col min="22" max="22" width="5.57421875" style="0" customWidth="1"/>
    <col min="23" max="23" width="5.8515625" style="0" customWidth="1"/>
  </cols>
  <sheetData>
    <row r="1" spans="1:21" ht="18.75">
      <c r="A1" s="355" t="s">
        <v>43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177"/>
    </row>
    <row r="2" spans="1:21" ht="18.75" customHeight="1">
      <c r="A2" s="356" t="s">
        <v>114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177"/>
    </row>
    <row r="3" spans="3:15" s="272" customFormat="1" ht="15.75">
      <c r="C3" s="273"/>
      <c r="D3" s="273"/>
      <c r="E3" s="273"/>
      <c r="F3" s="273"/>
      <c r="H3" s="393" t="s">
        <v>409</v>
      </c>
      <c r="I3" s="393"/>
      <c r="J3" s="393"/>
      <c r="K3" s="393"/>
      <c r="L3" s="393"/>
      <c r="M3" s="393"/>
      <c r="O3" s="273"/>
    </row>
    <row r="4" spans="1:20" s="275" customFormat="1" ht="20.25" customHeight="1">
      <c r="A4" s="274"/>
      <c r="B4" s="106" t="s">
        <v>61</v>
      </c>
      <c r="C4" s="276"/>
      <c r="D4" s="276"/>
      <c r="E4" s="276"/>
      <c r="I4" s="276"/>
      <c r="L4" s="276"/>
      <c r="N4" s="276"/>
      <c r="P4" s="276"/>
      <c r="Q4" s="276"/>
      <c r="R4" s="276"/>
      <c r="S4" s="316" t="s">
        <v>186</v>
      </c>
      <c r="T4" s="277"/>
    </row>
    <row r="5" spans="1:22" s="278" customFormat="1" ht="15" customHeight="1">
      <c r="A5" s="412" t="s">
        <v>42</v>
      </c>
      <c r="B5" s="400" t="s">
        <v>44</v>
      </c>
      <c r="C5" s="398">
        <v>1</v>
      </c>
      <c r="D5" s="399"/>
      <c r="E5" s="400">
        <v>2</v>
      </c>
      <c r="F5" s="400"/>
      <c r="G5" s="282">
        <v>3</v>
      </c>
      <c r="H5" s="282">
        <v>4</v>
      </c>
      <c r="I5" s="400">
        <v>5</v>
      </c>
      <c r="J5" s="400"/>
      <c r="K5" s="400">
        <v>6</v>
      </c>
      <c r="L5" s="400"/>
      <c r="M5" s="282">
        <v>7</v>
      </c>
      <c r="N5" s="400">
        <v>8</v>
      </c>
      <c r="O5" s="400"/>
      <c r="P5" s="287">
        <v>9</v>
      </c>
      <c r="Q5" s="386" t="s">
        <v>411</v>
      </c>
      <c r="R5" s="389" t="s">
        <v>412</v>
      </c>
      <c r="S5" s="288">
        <v>0.00034722222222222224</v>
      </c>
      <c r="T5" s="389" t="s">
        <v>413</v>
      </c>
      <c r="U5" s="401" t="s">
        <v>414</v>
      </c>
      <c r="V5" s="401" t="s">
        <v>415</v>
      </c>
    </row>
    <row r="6" spans="1:22" s="278" customFormat="1" ht="15" customHeight="1">
      <c r="A6" s="413"/>
      <c r="B6" s="400"/>
      <c r="C6" s="396">
        <v>0.004861111111111111</v>
      </c>
      <c r="D6" s="397"/>
      <c r="E6" s="404">
        <v>0.004861111111111111</v>
      </c>
      <c r="F6" s="405"/>
      <c r="G6" s="289">
        <v>0.003472222222222222</v>
      </c>
      <c r="H6" s="289">
        <v>0.004861111111111111</v>
      </c>
      <c r="I6" s="404">
        <v>0.005555555555555556</v>
      </c>
      <c r="J6" s="405"/>
      <c r="K6" s="404">
        <v>0.005555555555555556</v>
      </c>
      <c r="L6" s="405"/>
      <c r="M6" s="289">
        <v>0.005555555555555556</v>
      </c>
      <c r="N6" s="404">
        <v>0.004861111111111111</v>
      </c>
      <c r="O6" s="405"/>
      <c r="P6" s="289">
        <v>0.013888888888888888</v>
      </c>
      <c r="Q6" s="387"/>
      <c r="R6" s="390"/>
      <c r="S6" s="406" t="s">
        <v>416</v>
      </c>
      <c r="T6" s="390"/>
      <c r="U6" s="402"/>
      <c r="V6" s="402"/>
    </row>
    <row r="7" spans="1:22" s="279" customFormat="1" ht="62.25" customHeight="1">
      <c r="A7" s="413"/>
      <c r="B7" s="400"/>
      <c r="C7" s="394" t="s">
        <v>417</v>
      </c>
      <c r="D7" s="395"/>
      <c r="E7" s="407" t="s">
        <v>418</v>
      </c>
      <c r="F7" s="407"/>
      <c r="G7" s="284" t="s">
        <v>419</v>
      </c>
      <c r="H7" s="283" t="s">
        <v>420</v>
      </c>
      <c r="I7" s="408" t="s">
        <v>421</v>
      </c>
      <c r="J7" s="408"/>
      <c r="K7" s="394" t="s">
        <v>422</v>
      </c>
      <c r="L7" s="395"/>
      <c r="M7" s="283" t="s">
        <v>423</v>
      </c>
      <c r="N7" s="407" t="s">
        <v>424</v>
      </c>
      <c r="O7" s="407"/>
      <c r="P7" s="284" t="s">
        <v>425</v>
      </c>
      <c r="Q7" s="388"/>
      <c r="R7" s="390"/>
      <c r="S7" s="406"/>
      <c r="T7" s="390"/>
      <c r="U7" s="402"/>
      <c r="V7" s="402"/>
    </row>
    <row r="8" spans="1:22" s="280" customFormat="1" ht="13.5" customHeight="1">
      <c r="A8" s="414"/>
      <c r="B8" s="412"/>
      <c r="C8" s="285" t="s">
        <v>432</v>
      </c>
      <c r="D8" s="282" t="s">
        <v>426</v>
      </c>
      <c r="E8" s="285" t="s">
        <v>432</v>
      </c>
      <c r="F8" s="282" t="s">
        <v>426</v>
      </c>
      <c r="G8" s="282" t="s">
        <v>426</v>
      </c>
      <c r="H8" s="282" t="s">
        <v>426</v>
      </c>
      <c r="I8" s="285" t="s">
        <v>432</v>
      </c>
      <c r="J8" s="282" t="s">
        <v>426</v>
      </c>
      <c r="K8" s="285" t="s">
        <v>432</v>
      </c>
      <c r="L8" s="282" t="s">
        <v>426</v>
      </c>
      <c r="M8" s="282" t="s">
        <v>426</v>
      </c>
      <c r="N8" s="285" t="s">
        <v>432</v>
      </c>
      <c r="O8" s="282" t="s">
        <v>426</v>
      </c>
      <c r="P8" s="282" t="s">
        <v>426</v>
      </c>
      <c r="Q8" s="282" t="s">
        <v>426</v>
      </c>
      <c r="R8" s="391"/>
      <c r="S8" s="406"/>
      <c r="T8" s="391"/>
      <c r="U8" s="403"/>
      <c r="V8" s="403"/>
    </row>
    <row r="9" spans="1:22" s="278" customFormat="1" ht="18.75" customHeight="1">
      <c r="A9" s="290">
        <v>1</v>
      </c>
      <c r="B9" s="121" t="s">
        <v>476</v>
      </c>
      <c r="C9" s="292">
        <v>0.0024305555555555556</v>
      </c>
      <c r="D9" s="286"/>
      <c r="E9" s="292">
        <v>0.0012731481481481483</v>
      </c>
      <c r="F9" s="286"/>
      <c r="G9" s="286">
        <v>1</v>
      </c>
      <c r="H9" s="286" t="s">
        <v>427</v>
      </c>
      <c r="I9" s="293">
        <v>0.0030671296296296297</v>
      </c>
      <c r="J9" s="286"/>
      <c r="K9" s="293">
        <v>0.004652777777777777</v>
      </c>
      <c r="L9" s="286"/>
      <c r="M9" s="286">
        <v>6</v>
      </c>
      <c r="N9" s="293">
        <v>0.0022685185185185182</v>
      </c>
      <c r="O9" s="286"/>
      <c r="P9" s="286">
        <v>0</v>
      </c>
      <c r="Q9" s="286">
        <v>0</v>
      </c>
      <c r="R9" s="291">
        <v>0.013692129629629629</v>
      </c>
      <c r="S9" s="291">
        <v>0.0024305555555555556</v>
      </c>
      <c r="T9" s="294">
        <v>0.016122685185185184</v>
      </c>
      <c r="U9" s="286">
        <v>1</v>
      </c>
      <c r="V9" s="286">
        <v>1</v>
      </c>
    </row>
    <row r="10" spans="1:22" s="278" customFormat="1" ht="31.5">
      <c r="A10" s="290">
        <v>2</v>
      </c>
      <c r="B10" s="121" t="s">
        <v>189</v>
      </c>
      <c r="C10" s="292">
        <v>0.0021412037037037038</v>
      </c>
      <c r="D10" s="286"/>
      <c r="E10" s="292">
        <v>0.0010532407407407407</v>
      </c>
      <c r="F10" s="286"/>
      <c r="G10" s="286" t="s">
        <v>427</v>
      </c>
      <c r="H10" s="286">
        <v>8</v>
      </c>
      <c r="I10" s="293">
        <v>0.0022569444444444447</v>
      </c>
      <c r="J10" s="286"/>
      <c r="K10" s="293" t="s">
        <v>427</v>
      </c>
      <c r="L10" s="286"/>
      <c r="M10" s="286">
        <v>0</v>
      </c>
      <c r="N10" s="293">
        <v>0.0013078703703703705</v>
      </c>
      <c r="O10" s="286"/>
      <c r="P10" s="286" t="s">
        <v>427</v>
      </c>
      <c r="Q10" s="286">
        <v>0</v>
      </c>
      <c r="R10" s="291">
        <v>0.00675925925925926</v>
      </c>
      <c r="S10" s="291">
        <v>0.002777777777777778</v>
      </c>
      <c r="T10" s="294">
        <v>0.009537037037037038</v>
      </c>
      <c r="U10" s="286">
        <v>2</v>
      </c>
      <c r="V10" s="286">
        <v>3</v>
      </c>
    </row>
    <row r="11" spans="1:22" s="278" customFormat="1" ht="18.75" customHeight="1">
      <c r="A11" s="290">
        <v>3</v>
      </c>
      <c r="B11" s="121" t="s">
        <v>428</v>
      </c>
      <c r="C11" s="292">
        <v>0.002199074074074074</v>
      </c>
      <c r="D11" s="286"/>
      <c r="E11" s="292">
        <v>0.0010648148148148147</v>
      </c>
      <c r="F11" s="286"/>
      <c r="G11" s="286" t="s">
        <v>427</v>
      </c>
      <c r="H11" s="286" t="s">
        <v>427</v>
      </c>
      <c r="I11" s="293">
        <v>0.0021412037037037038</v>
      </c>
      <c r="J11" s="286"/>
      <c r="K11" s="293">
        <v>0.0026388888888888885</v>
      </c>
      <c r="L11" s="286"/>
      <c r="M11" s="286">
        <v>5</v>
      </c>
      <c r="N11" s="293">
        <v>0.001689814814814815</v>
      </c>
      <c r="O11" s="286"/>
      <c r="P11" s="286" t="s">
        <v>427</v>
      </c>
      <c r="Q11" s="286">
        <v>0</v>
      </c>
      <c r="R11" s="291">
        <v>0.009733796296296296</v>
      </c>
      <c r="S11" s="291">
        <v>0.0017361111111111112</v>
      </c>
      <c r="T11" s="294">
        <v>0.011469907407407408</v>
      </c>
      <c r="U11" s="286">
        <v>3</v>
      </c>
      <c r="V11" s="286">
        <v>3</v>
      </c>
    </row>
    <row r="12" spans="1:22" s="278" customFormat="1" ht="31.5">
      <c r="A12" s="290">
        <v>4</v>
      </c>
      <c r="B12" s="121" t="s">
        <v>473</v>
      </c>
      <c r="C12" s="292">
        <v>0.003645833333333333</v>
      </c>
      <c r="D12" s="286"/>
      <c r="E12" s="292">
        <v>0.0013194444444444443</v>
      </c>
      <c r="F12" s="286"/>
      <c r="G12" s="286" t="s">
        <v>427</v>
      </c>
      <c r="H12" s="286">
        <v>0</v>
      </c>
      <c r="I12" s="293" t="s">
        <v>427</v>
      </c>
      <c r="J12" s="286" t="s">
        <v>427</v>
      </c>
      <c r="K12" s="293" t="s">
        <v>427</v>
      </c>
      <c r="L12" s="286" t="s">
        <v>427</v>
      </c>
      <c r="M12" s="286" t="s">
        <v>427</v>
      </c>
      <c r="N12" s="293" t="s">
        <v>427</v>
      </c>
      <c r="O12" s="286" t="s">
        <v>427</v>
      </c>
      <c r="P12" s="286" t="s">
        <v>427</v>
      </c>
      <c r="Q12" s="286">
        <v>0</v>
      </c>
      <c r="R12" s="291">
        <v>0.004965277777777777</v>
      </c>
      <c r="S12" s="291">
        <v>0</v>
      </c>
      <c r="T12" s="294">
        <v>0.004965277777777777</v>
      </c>
      <c r="U12" s="286">
        <v>4</v>
      </c>
      <c r="V12" s="286">
        <v>6</v>
      </c>
    </row>
    <row r="13" spans="1:22" s="278" customFormat="1" ht="18.75" customHeight="1">
      <c r="A13" s="290">
        <v>5</v>
      </c>
      <c r="B13" s="121" t="s">
        <v>429</v>
      </c>
      <c r="C13" s="292">
        <v>0.002199074074074074</v>
      </c>
      <c r="D13" s="286"/>
      <c r="E13" s="292">
        <v>0.0010416666666666667</v>
      </c>
      <c r="F13" s="286"/>
      <c r="G13" s="286" t="s">
        <v>427</v>
      </c>
      <c r="H13" s="286" t="s">
        <v>427</v>
      </c>
      <c r="I13" s="293" t="s">
        <v>427</v>
      </c>
      <c r="J13" s="286" t="s">
        <v>427</v>
      </c>
      <c r="K13" s="293" t="s">
        <v>427</v>
      </c>
      <c r="L13" s="286" t="s">
        <v>427</v>
      </c>
      <c r="M13" s="286" t="s">
        <v>427</v>
      </c>
      <c r="N13" s="293">
        <v>0.0018634259259259261</v>
      </c>
      <c r="O13" s="286"/>
      <c r="P13" s="286" t="s">
        <v>427</v>
      </c>
      <c r="Q13" s="286">
        <v>0</v>
      </c>
      <c r="R13" s="291">
        <v>0.005104166666666667</v>
      </c>
      <c r="S13" s="291">
        <v>0</v>
      </c>
      <c r="T13" s="294">
        <v>0.005104166666666667</v>
      </c>
      <c r="U13" s="286">
        <v>5</v>
      </c>
      <c r="V13" s="286">
        <v>6</v>
      </c>
    </row>
    <row r="14" spans="1:22" s="278" customFormat="1" ht="18.75" customHeight="1">
      <c r="A14" s="290">
        <v>6</v>
      </c>
      <c r="B14" s="121" t="s">
        <v>474</v>
      </c>
      <c r="C14" s="292" t="s">
        <v>427</v>
      </c>
      <c r="D14" s="286" t="s">
        <v>427</v>
      </c>
      <c r="E14" s="292" t="s">
        <v>427</v>
      </c>
      <c r="F14" s="286"/>
      <c r="G14" s="286" t="s">
        <v>427</v>
      </c>
      <c r="H14" s="286">
        <v>7</v>
      </c>
      <c r="I14" s="293" t="s">
        <v>427</v>
      </c>
      <c r="J14" s="286"/>
      <c r="K14" s="293" t="s">
        <v>427</v>
      </c>
      <c r="L14" s="286"/>
      <c r="M14" s="286">
        <v>20</v>
      </c>
      <c r="N14" s="293" t="s">
        <v>427</v>
      </c>
      <c r="O14" s="286"/>
      <c r="P14" s="286" t="s">
        <v>427</v>
      </c>
      <c r="Q14" s="286">
        <v>0</v>
      </c>
      <c r="R14" s="291">
        <v>0</v>
      </c>
      <c r="S14" s="291">
        <v>0.006944444444444445</v>
      </c>
      <c r="T14" s="294">
        <v>0.009375</v>
      </c>
      <c r="U14" s="286">
        <v>6</v>
      </c>
      <c r="V14" s="286">
        <v>7</v>
      </c>
    </row>
    <row r="15" spans="1:22" s="278" customFormat="1" ht="18.75" customHeight="1">
      <c r="A15" s="290">
        <v>7</v>
      </c>
      <c r="B15" s="121" t="s">
        <v>430</v>
      </c>
      <c r="C15" s="292">
        <v>0.0018402777777777777</v>
      </c>
      <c r="D15" s="286"/>
      <c r="E15" s="292">
        <v>0.0010416666666666667</v>
      </c>
      <c r="F15" s="286"/>
      <c r="G15" s="286">
        <v>0</v>
      </c>
      <c r="H15" s="286" t="s">
        <v>427</v>
      </c>
      <c r="I15" s="293">
        <v>0.0019444444444444442</v>
      </c>
      <c r="J15" s="286"/>
      <c r="K15" s="293">
        <v>0.0022222222222222222</v>
      </c>
      <c r="L15" s="286"/>
      <c r="M15" s="286">
        <v>2</v>
      </c>
      <c r="N15" s="293" t="s">
        <v>427</v>
      </c>
      <c r="O15" s="286"/>
      <c r="P15" s="286" t="s">
        <v>427</v>
      </c>
      <c r="Q15" s="281" t="s">
        <v>427</v>
      </c>
      <c r="R15" s="291">
        <v>0.0070486111111111105</v>
      </c>
      <c r="S15" s="291">
        <v>0.0010416666666666667</v>
      </c>
      <c r="T15" s="294">
        <v>0.008090277777777778</v>
      </c>
      <c r="U15" s="286">
        <v>7</v>
      </c>
      <c r="V15" s="286">
        <v>3</v>
      </c>
    </row>
    <row r="16" spans="1:22" s="278" customFormat="1" ht="18.75" customHeight="1">
      <c r="A16" s="290">
        <v>8</v>
      </c>
      <c r="B16" s="121" t="s">
        <v>475</v>
      </c>
      <c r="C16" s="292">
        <v>0.003009259259259259</v>
      </c>
      <c r="D16" s="286"/>
      <c r="E16" s="292" t="s">
        <v>427</v>
      </c>
      <c r="F16" s="286" t="s">
        <v>427</v>
      </c>
      <c r="G16" s="286" t="s">
        <v>427</v>
      </c>
      <c r="H16" s="286">
        <v>3</v>
      </c>
      <c r="I16" s="293" t="s">
        <v>427</v>
      </c>
      <c r="J16" s="286"/>
      <c r="K16" s="293">
        <v>0.0037847222222222223</v>
      </c>
      <c r="L16" s="286"/>
      <c r="M16" s="286">
        <v>13</v>
      </c>
      <c r="N16" s="293" t="s">
        <v>427</v>
      </c>
      <c r="O16" s="286"/>
      <c r="P16" s="286" t="s">
        <v>427</v>
      </c>
      <c r="Q16" s="281" t="s">
        <v>427</v>
      </c>
      <c r="R16" s="291">
        <v>0.006793981481481481</v>
      </c>
      <c r="S16" s="291">
        <v>0.005902777777777778</v>
      </c>
      <c r="T16" s="294">
        <v>0.012696759259259258</v>
      </c>
      <c r="U16" s="286">
        <v>8</v>
      </c>
      <c r="V16" s="286">
        <v>5</v>
      </c>
    </row>
    <row r="17" spans="1:22" s="278" customFormat="1" ht="18.75" customHeight="1">
      <c r="A17" s="290">
        <v>9</v>
      </c>
      <c r="B17" s="121" t="s">
        <v>431</v>
      </c>
      <c r="C17" s="292"/>
      <c r="D17" s="286"/>
      <c r="E17" s="292"/>
      <c r="F17" s="286"/>
      <c r="G17" s="286"/>
      <c r="H17" s="286"/>
      <c r="I17" s="293"/>
      <c r="J17" s="286"/>
      <c r="K17" s="293"/>
      <c r="L17" s="286"/>
      <c r="M17" s="286"/>
      <c r="N17" s="293"/>
      <c r="O17" s="286"/>
      <c r="P17" s="286"/>
      <c r="Q17" s="286" t="s">
        <v>333</v>
      </c>
      <c r="R17" s="291">
        <v>0</v>
      </c>
      <c r="S17" s="291">
        <v>0.0006944444444444445</v>
      </c>
      <c r="T17" s="294">
        <v>0.0006944444444444445</v>
      </c>
      <c r="U17" s="286"/>
      <c r="V17" s="286"/>
    </row>
    <row r="18" spans="1:22" s="278" customFormat="1" ht="31.5">
      <c r="A18" s="290">
        <v>10</v>
      </c>
      <c r="B18" s="121" t="s">
        <v>460</v>
      </c>
      <c r="C18" s="292"/>
      <c r="D18" s="286"/>
      <c r="E18" s="292"/>
      <c r="F18" s="286"/>
      <c r="G18" s="286"/>
      <c r="H18" s="286"/>
      <c r="I18" s="293"/>
      <c r="J18" s="286"/>
      <c r="K18" s="293"/>
      <c r="L18" s="286"/>
      <c r="M18" s="286"/>
      <c r="N18" s="293"/>
      <c r="O18" s="286"/>
      <c r="P18" s="286"/>
      <c r="Q18" s="286" t="s">
        <v>333</v>
      </c>
      <c r="R18" s="291">
        <v>0</v>
      </c>
      <c r="S18" s="291">
        <v>0.00034722222222222224</v>
      </c>
      <c r="T18" s="294">
        <v>0.00034722222222222224</v>
      </c>
      <c r="U18" s="286"/>
      <c r="V18" s="286"/>
    </row>
    <row r="19" spans="1:22" s="278" customFormat="1" ht="18.75" customHeight="1">
      <c r="A19" s="295"/>
      <c r="B19" s="227"/>
      <c r="C19" s="296"/>
      <c r="D19" s="297"/>
      <c r="E19" s="296"/>
      <c r="F19" s="297"/>
      <c r="G19" s="297"/>
      <c r="H19" s="297"/>
      <c r="I19" s="298"/>
      <c r="J19" s="297"/>
      <c r="K19" s="298"/>
      <c r="L19" s="297"/>
      <c r="M19" s="297"/>
      <c r="N19" s="298"/>
      <c r="O19" s="297"/>
      <c r="P19" s="297"/>
      <c r="Q19" s="297"/>
      <c r="R19" s="299"/>
      <c r="S19" s="299"/>
      <c r="T19" s="300"/>
      <c r="U19" s="297"/>
      <c r="V19" s="297"/>
    </row>
    <row r="20" spans="1:22" s="278" customFormat="1" ht="18.75" customHeight="1">
      <c r="A20" s="295"/>
      <c r="B20" s="227"/>
      <c r="C20" s="296"/>
      <c r="D20" s="297"/>
      <c r="E20" s="296"/>
      <c r="F20" s="297"/>
      <c r="G20" s="297"/>
      <c r="H20" s="393" t="s">
        <v>433</v>
      </c>
      <c r="I20" s="393"/>
      <c r="J20" s="393"/>
      <c r="K20" s="393"/>
      <c r="L20" s="393"/>
      <c r="M20" s="393"/>
      <c r="N20" s="298"/>
      <c r="O20" s="297"/>
      <c r="P20" s="297"/>
      <c r="Q20" s="297"/>
      <c r="R20" s="299"/>
      <c r="S20" s="299"/>
      <c r="T20" s="300"/>
      <c r="U20" s="297"/>
      <c r="V20" s="297"/>
    </row>
    <row r="21" spans="1:22" s="278" customFormat="1" ht="18.75" customHeight="1">
      <c r="A21" s="295"/>
      <c r="B21" s="227"/>
      <c r="C21" s="296"/>
      <c r="D21" s="297"/>
      <c r="E21" s="296"/>
      <c r="F21" s="297"/>
      <c r="G21" s="297"/>
      <c r="H21" s="297"/>
      <c r="I21" s="298"/>
      <c r="J21" s="297"/>
      <c r="K21" s="298"/>
      <c r="L21" s="297"/>
      <c r="M21" s="297"/>
      <c r="N21" s="298"/>
      <c r="O21" s="297"/>
      <c r="P21" s="297"/>
      <c r="Q21" s="297"/>
      <c r="R21" s="299"/>
      <c r="S21" s="299"/>
      <c r="T21" s="300"/>
      <c r="U21" s="297"/>
      <c r="V21" s="297"/>
    </row>
    <row r="22" spans="1:22" s="278" customFormat="1" ht="18.75" customHeight="1">
      <c r="A22" s="409" t="s">
        <v>42</v>
      </c>
      <c r="B22" s="392" t="s">
        <v>44</v>
      </c>
      <c r="C22" s="392">
        <v>1</v>
      </c>
      <c r="D22" s="392"/>
      <c r="E22" s="392">
        <v>2</v>
      </c>
      <c r="F22" s="392"/>
      <c r="G22" s="301">
        <v>3</v>
      </c>
      <c r="H22" s="301">
        <v>4</v>
      </c>
      <c r="I22" s="392">
        <v>5</v>
      </c>
      <c r="J22" s="392"/>
      <c r="K22" s="392">
        <v>6</v>
      </c>
      <c r="L22" s="392"/>
      <c r="M22" s="301">
        <v>7</v>
      </c>
      <c r="N22" s="392">
        <v>8</v>
      </c>
      <c r="O22" s="392"/>
      <c r="P22" s="302">
        <v>9</v>
      </c>
      <c r="Q22" s="373" t="s">
        <v>411</v>
      </c>
      <c r="R22" s="359" t="s">
        <v>412</v>
      </c>
      <c r="S22" s="307">
        <v>0.00034722222222222224</v>
      </c>
      <c r="T22" s="359" t="s">
        <v>413</v>
      </c>
      <c r="U22" s="379" t="s">
        <v>414</v>
      </c>
      <c r="V22" s="379" t="s">
        <v>415</v>
      </c>
    </row>
    <row r="23" spans="1:22" s="278" customFormat="1" ht="18.75" customHeight="1">
      <c r="A23" s="410"/>
      <c r="B23" s="392"/>
      <c r="C23" s="362">
        <v>0.004861111111111111</v>
      </c>
      <c r="D23" s="363"/>
      <c r="E23" s="362">
        <v>0.004861111111111111</v>
      </c>
      <c r="F23" s="363"/>
      <c r="G23" s="303">
        <v>0.003472222222222222</v>
      </c>
      <c r="H23" s="303">
        <v>0.004861111111111111</v>
      </c>
      <c r="I23" s="362">
        <v>0.005555555555555556</v>
      </c>
      <c r="J23" s="363"/>
      <c r="K23" s="362">
        <v>0.005555555555555556</v>
      </c>
      <c r="L23" s="363"/>
      <c r="M23" s="303">
        <v>0.005555555555555556</v>
      </c>
      <c r="N23" s="362">
        <v>0.004861111111111111</v>
      </c>
      <c r="O23" s="363"/>
      <c r="P23" s="303">
        <v>0.013888888888888888</v>
      </c>
      <c r="Q23" s="374"/>
      <c r="R23" s="360"/>
      <c r="S23" s="364" t="s">
        <v>416</v>
      </c>
      <c r="T23" s="360"/>
      <c r="U23" s="380"/>
      <c r="V23" s="380"/>
    </row>
    <row r="24" spans="1:22" s="278" customFormat="1" ht="57.75" customHeight="1">
      <c r="A24" s="410"/>
      <c r="B24" s="392"/>
      <c r="C24" s="369" t="s">
        <v>417</v>
      </c>
      <c r="D24" s="370"/>
      <c r="E24" s="367" t="s">
        <v>418</v>
      </c>
      <c r="F24" s="368"/>
      <c r="G24" s="304" t="s">
        <v>419</v>
      </c>
      <c r="H24" s="305" t="s">
        <v>420</v>
      </c>
      <c r="I24" s="369" t="s">
        <v>421</v>
      </c>
      <c r="J24" s="370"/>
      <c r="K24" s="369" t="s">
        <v>422</v>
      </c>
      <c r="L24" s="370"/>
      <c r="M24" s="305" t="s">
        <v>423</v>
      </c>
      <c r="N24" s="367" t="s">
        <v>424</v>
      </c>
      <c r="O24" s="368"/>
      <c r="P24" s="304" t="s">
        <v>425</v>
      </c>
      <c r="Q24" s="375"/>
      <c r="R24" s="360"/>
      <c r="S24" s="364"/>
      <c r="T24" s="360"/>
      <c r="U24" s="380"/>
      <c r="V24" s="380"/>
    </row>
    <row r="25" spans="1:22" s="278" customFormat="1" ht="18.75" customHeight="1">
      <c r="A25" s="411"/>
      <c r="B25" s="409"/>
      <c r="C25" s="306" t="s">
        <v>432</v>
      </c>
      <c r="D25" s="301" t="s">
        <v>426</v>
      </c>
      <c r="E25" s="306" t="s">
        <v>432</v>
      </c>
      <c r="F25" s="301" t="s">
        <v>426</v>
      </c>
      <c r="G25" s="301" t="s">
        <v>426</v>
      </c>
      <c r="H25" s="301" t="s">
        <v>426</v>
      </c>
      <c r="I25" s="306" t="s">
        <v>432</v>
      </c>
      <c r="J25" s="301" t="s">
        <v>426</v>
      </c>
      <c r="K25" s="306" t="s">
        <v>432</v>
      </c>
      <c r="L25" s="301" t="s">
        <v>426</v>
      </c>
      <c r="M25" s="301" t="s">
        <v>426</v>
      </c>
      <c r="N25" s="315" t="s">
        <v>432</v>
      </c>
      <c r="O25" s="301" t="s">
        <v>426</v>
      </c>
      <c r="P25" s="301" t="s">
        <v>426</v>
      </c>
      <c r="Q25" s="301" t="s">
        <v>426</v>
      </c>
      <c r="R25" s="361"/>
      <c r="S25" s="364"/>
      <c r="T25" s="361"/>
      <c r="U25" s="381"/>
      <c r="V25" s="381"/>
    </row>
    <row r="26" spans="1:22" s="278" customFormat="1" ht="18.75" customHeight="1">
      <c r="A26" s="308">
        <v>1</v>
      </c>
      <c r="B26" s="309" t="s">
        <v>434</v>
      </c>
      <c r="C26" s="311">
        <v>0.003298611111111111</v>
      </c>
      <c r="D26" s="312"/>
      <c r="E26" s="311">
        <v>0.0012037037037037038</v>
      </c>
      <c r="F26" s="312"/>
      <c r="G26" s="312" t="s">
        <v>427</v>
      </c>
      <c r="H26" s="312" t="s">
        <v>427</v>
      </c>
      <c r="I26" s="313">
        <v>0.002951388888888889</v>
      </c>
      <c r="J26" s="312"/>
      <c r="K26" s="313" t="s">
        <v>427</v>
      </c>
      <c r="L26" s="312" t="s">
        <v>427</v>
      </c>
      <c r="M26" s="312" t="s">
        <v>427</v>
      </c>
      <c r="N26" s="313">
        <v>0.003912037037037037</v>
      </c>
      <c r="O26" s="312"/>
      <c r="P26" s="312" t="s">
        <v>427</v>
      </c>
      <c r="Q26" s="312"/>
      <c r="R26" s="310">
        <v>0.01136574074074074</v>
      </c>
      <c r="S26" s="310">
        <v>0</v>
      </c>
      <c r="T26" s="314">
        <v>0.01136574074074074</v>
      </c>
      <c r="U26" s="312">
        <v>1</v>
      </c>
      <c r="V26" s="312">
        <v>5</v>
      </c>
    </row>
    <row r="27" spans="1:22" s="278" customFormat="1" ht="31.5">
      <c r="A27" s="308">
        <v>2</v>
      </c>
      <c r="B27" s="309" t="s">
        <v>466</v>
      </c>
      <c r="C27" s="311">
        <v>0.0022685185185185182</v>
      </c>
      <c r="D27" s="312"/>
      <c r="E27" s="311">
        <v>0.0009837962962962964</v>
      </c>
      <c r="F27" s="312"/>
      <c r="G27" s="312">
        <v>3</v>
      </c>
      <c r="H27" s="312">
        <v>5</v>
      </c>
      <c r="I27" s="313" t="s">
        <v>427</v>
      </c>
      <c r="J27" s="312" t="s">
        <v>427</v>
      </c>
      <c r="K27" s="313" t="s">
        <v>427</v>
      </c>
      <c r="L27" s="312" t="s">
        <v>427</v>
      </c>
      <c r="M27" s="312" t="s">
        <v>427</v>
      </c>
      <c r="N27" s="313" t="s">
        <v>427</v>
      </c>
      <c r="O27" s="312" t="s">
        <v>427</v>
      </c>
      <c r="P27" s="312" t="s">
        <v>427</v>
      </c>
      <c r="Q27" s="312"/>
      <c r="R27" s="310">
        <v>0.0032523148148148147</v>
      </c>
      <c r="S27" s="310">
        <v>0.002777777777777778</v>
      </c>
      <c r="T27" s="314">
        <v>0.006030092592592592</v>
      </c>
      <c r="U27" s="312">
        <v>2</v>
      </c>
      <c r="V27" s="312">
        <v>5</v>
      </c>
    </row>
    <row r="28" spans="1:22" s="278" customFormat="1" ht="31.5">
      <c r="A28" s="308">
        <v>3</v>
      </c>
      <c r="B28" s="309" t="s">
        <v>477</v>
      </c>
      <c r="C28" s="311">
        <v>0.0012731481481481483</v>
      </c>
      <c r="D28" s="312"/>
      <c r="E28" s="311">
        <v>0.0013773148148148147</v>
      </c>
      <c r="F28" s="312"/>
      <c r="G28" s="312">
        <v>1</v>
      </c>
      <c r="H28" s="312" t="s">
        <v>427</v>
      </c>
      <c r="I28" s="313">
        <v>0.003356481481481481</v>
      </c>
      <c r="J28" s="312"/>
      <c r="K28" s="313" t="s">
        <v>427</v>
      </c>
      <c r="L28" s="312" t="s">
        <v>427</v>
      </c>
      <c r="M28" s="312" t="s">
        <v>427</v>
      </c>
      <c r="N28" s="313" t="s">
        <v>427</v>
      </c>
      <c r="O28" s="312" t="s">
        <v>427</v>
      </c>
      <c r="P28" s="312" t="s">
        <v>427</v>
      </c>
      <c r="Q28" s="312"/>
      <c r="R28" s="310">
        <v>0.006006944444444444</v>
      </c>
      <c r="S28" s="310">
        <v>0.00034722222222222224</v>
      </c>
      <c r="T28" s="314">
        <v>0.006354166666666666</v>
      </c>
      <c r="U28" s="312">
        <v>3</v>
      </c>
      <c r="V28" s="312">
        <v>5</v>
      </c>
    </row>
    <row r="29" spans="1:22" s="278" customFormat="1" ht="18.75" customHeight="1">
      <c r="A29" s="308">
        <v>4</v>
      </c>
      <c r="B29" s="309" t="s">
        <v>435</v>
      </c>
      <c r="C29" s="311">
        <v>0.0032407407407407406</v>
      </c>
      <c r="D29" s="312"/>
      <c r="E29" s="311">
        <v>0.0015624999999999999</v>
      </c>
      <c r="F29" s="312"/>
      <c r="G29" s="312">
        <v>0</v>
      </c>
      <c r="H29" s="312" t="s">
        <v>427</v>
      </c>
      <c r="I29" s="313" t="s">
        <v>427</v>
      </c>
      <c r="J29" s="312" t="s">
        <v>427</v>
      </c>
      <c r="K29" s="313" t="s">
        <v>427</v>
      </c>
      <c r="L29" s="312" t="s">
        <v>427</v>
      </c>
      <c r="M29" s="312" t="s">
        <v>427</v>
      </c>
      <c r="N29" s="313" t="s">
        <v>427</v>
      </c>
      <c r="O29" s="312" t="s">
        <v>427</v>
      </c>
      <c r="P29" s="312" t="s">
        <v>427</v>
      </c>
      <c r="Q29" s="312"/>
      <c r="R29" s="310">
        <v>0.004803240740740741</v>
      </c>
      <c r="S29" s="310">
        <v>0</v>
      </c>
      <c r="T29" s="314">
        <v>0.004803240740740741</v>
      </c>
      <c r="U29" s="312">
        <v>4</v>
      </c>
      <c r="V29" s="312">
        <v>6</v>
      </c>
    </row>
    <row r="30" spans="1:22" s="278" customFormat="1" ht="18.75" customHeight="1">
      <c r="A30" s="308">
        <v>5</v>
      </c>
      <c r="B30" s="309" t="s">
        <v>436</v>
      </c>
      <c r="C30" s="311" t="s">
        <v>427</v>
      </c>
      <c r="D30" s="312" t="s">
        <v>427</v>
      </c>
      <c r="E30" s="311" t="s">
        <v>427</v>
      </c>
      <c r="F30" s="312"/>
      <c r="G30" s="312">
        <v>1</v>
      </c>
      <c r="H30" s="312">
        <v>0</v>
      </c>
      <c r="I30" s="313" t="s">
        <v>427</v>
      </c>
      <c r="J30" s="312" t="s">
        <v>427</v>
      </c>
      <c r="K30" s="313" t="s">
        <v>427</v>
      </c>
      <c r="L30" s="312" t="s">
        <v>427</v>
      </c>
      <c r="M30" s="312" t="s">
        <v>427</v>
      </c>
      <c r="N30" s="313" t="s">
        <v>427</v>
      </c>
      <c r="O30" s="312" t="s">
        <v>427</v>
      </c>
      <c r="P30" s="312" t="s">
        <v>427</v>
      </c>
      <c r="Q30" s="312"/>
      <c r="R30" s="310">
        <v>0</v>
      </c>
      <c r="S30" s="310">
        <v>0.00034722222222222224</v>
      </c>
      <c r="T30" s="314">
        <v>0.00034722222222222224</v>
      </c>
      <c r="U30" s="312">
        <v>5</v>
      </c>
      <c r="V30" s="312">
        <v>7</v>
      </c>
    </row>
    <row r="31" spans="1:22" s="278" customFormat="1" ht="18.75" customHeight="1">
      <c r="A31" s="295"/>
      <c r="B31" s="227"/>
      <c r="C31" s="296"/>
      <c r="D31" s="297"/>
      <c r="E31" s="296"/>
      <c r="F31" s="297"/>
      <c r="G31" s="297"/>
      <c r="H31" s="297"/>
      <c r="I31" s="298"/>
      <c r="J31" s="297"/>
      <c r="K31" s="298"/>
      <c r="L31" s="297"/>
      <c r="M31" s="297"/>
      <c r="N31" s="298"/>
      <c r="O31" s="297"/>
      <c r="P31" s="297"/>
      <c r="Q31" s="297"/>
      <c r="R31" s="299"/>
      <c r="S31" s="299"/>
      <c r="T31" s="300"/>
      <c r="U31" s="297"/>
      <c r="V31" s="297"/>
    </row>
    <row r="32" spans="1:21" ht="18.75" customHeight="1">
      <c r="A32" s="356" t="s">
        <v>444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177"/>
    </row>
    <row r="33" spans="1:22" s="278" customFormat="1" ht="18.75" customHeight="1">
      <c r="A33" s="295"/>
      <c r="B33" s="227"/>
      <c r="C33" s="296"/>
      <c r="D33" s="297"/>
      <c r="E33" s="296"/>
      <c r="F33" s="297"/>
      <c r="G33" s="297"/>
      <c r="H33" s="297"/>
      <c r="I33" s="298"/>
      <c r="J33" s="297"/>
      <c r="K33" s="298"/>
      <c r="L33" s="297"/>
      <c r="M33" s="297"/>
      <c r="N33" s="298"/>
      <c r="O33" s="297"/>
      <c r="P33" s="297"/>
      <c r="Q33" s="297"/>
      <c r="R33" s="299"/>
      <c r="S33" s="299"/>
      <c r="T33" s="300"/>
      <c r="U33" s="297"/>
      <c r="V33" s="297"/>
    </row>
    <row r="34" spans="1:23" s="278" customFormat="1" ht="18.75" customHeight="1">
      <c r="A34" s="382" t="s">
        <v>42</v>
      </c>
      <c r="B34" s="385" t="s">
        <v>410</v>
      </c>
      <c r="C34" s="371">
        <v>1</v>
      </c>
      <c r="D34" s="372"/>
      <c r="E34" s="371">
        <v>2</v>
      </c>
      <c r="F34" s="372"/>
      <c r="G34" s="301">
        <v>3</v>
      </c>
      <c r="H34" s="301">
        <v>4</v>
      </c>
      <c r="I34" s="371">
        <v>5</v>
      </c>
      <c r="J34" s="372"/>
      <c r="K34" s="301">
        <v>6</v>
      </c>
      <c r="L34" s="371">
        <v>7</v>
      </c>
      <c r="M34" s="372"/>
      <c r="N34" s="301">
        <v>8</v>
      </c>
      <c r="O34" s="371">
        <v>9</v>
      </c>
      <c r="P34" s="372"/>
      <c r="Q34" s="302">
        <v>10</v>
      </c>
      <c r="R34" s="373" t="s">
        <v>411</v>
      </c>
      <c r="S34" s="359" t="s">
        <v>412</v>
      </c>
      <c r="T34" s="307">
        <v>0.00034722222222222224</v>
      </c>
      <c r="U34" s="359" t="s">
        <v>413</v>
      </c>
      <c r="V34" s="379" t="s">
        <v>414</v>
      </c>
      <c r="W34" s="376" t="s">
        <v>415</v>
      </c>
    </row>
    <row r="35" spans="1:23" s="278" customFormat="1" ht="18.75" customHeight="1">
      <c r="A35" s="383"/>
      <c r="B35" s="385"/>
      <c r="C35" s="362">
        <v>0.004861111111111111</v>
      </c>
      <c r="D35" s="363"/>
      <c r="E35" s="362">
        <v>0.004861111111111111</v>
      </c>
      <c r="F35" s="363"/>
      <c r="G35" s="303">
        <v>0.003472222222222222</v>
      </c>
      <c r="H35" s="303">
        <v>0.004861111111111111</v>
      </c>
      <c r="I35" s="362">
        <v>0.005555555555555556</v>
      </c>
      <c r="J35" s="363"/>
      <c r="K35" s="303">
        <v>0.012499999999999999</v>
      </c>
      <c r="L35" s="362">
        <v>0.005555555555555556</v>
      </c>
      <c r="M35" s="363"/>
      <c r="N35" s="303">
        <v>0.005555555555555556</v>
      </c>
      <c r="O35" s="362">
        <v>0.004861111111111111</v>
      </c>
      <c r="P35" s="363"/>
      <c r="Q35" s="303">
        <v>0.013888888888888888</v>
      </c>
      <c r="R35" s="374"/>
      <c r="S35" s="360"/>
      <c r="T35" s="364" t="s">
        <v>416</v>
      </c>
      <c r="U35" s="360"/>
      <c r="V35" s="380"/>
      <c r="W35" s="377"/>
    </row>
    <row r="36" spans="1:23" s="278" customFormat="1" ht="60" customHeight="1">
      <c r="A36" s="383"/>
      <c r="B36" s="385"/>
      <c r="C36" s="365" t="s">
        <v>417</v>
      </c>
      <c r="D36" s="366"/>
      <c r="E36" s="367" t="s">
        <v>418</v>
      </c>
      <c r="F36" s="368"/>
      <c r="G36" s="304" t="s">
        <v>419</v>
      </c>
      <c r="H36" s="305" t="s">
        <v>420</v>
      </c>
      <c r="I36" s="369" t="s">
        <v>421</v>
      </c>
      <c r="J36" s="370"/>
      <c r="K36" s="305" t="s">
        <v>437</v>
      </c>
      <c r="L36" s="369" t="s">
        <v>438</v>
      </c>
      <c r="M36" s="370"/>
      <c r="N36" s="305" t="s">
        <v>423</v>
      </c>
      <c r="O36" s="367" t="s">
        <v>424</v>
      </c>
      <c r="P36" s="368"/>
      <c r="Q36" s="305" t="s">
        <v>425</v>
      </c>
      <c r="R36" s="375"/>
      <c r="S36" s="360"/>
      <c r="T36" s="364"/>
      <c r="U36" s="360"/>
      <c r="V36" s="380"/>
      <c r="W36" s="377"/>
    </row>
    <row r="37" spans="1:23" s="278" customFormat="1" ht="18.75" customHeight="1">
      <c r="A37" s="384"/>
      <c r="B37" s="382"/>
      <c r="C37" s="306" t="s">
        <v>432</v>
      </c>
      <c r="D37" s="301" t="s">
        <v>426</v>
      </c>
      <c r="E37" s="306" t="s">
        <v>432</v>
      </c>
      <c r="F37" s="301" t="s">
        <v>426</v>
      </c>
      <c r="G37" s="301" t="s">
        <v>426</v>
      </c>
      <c r="H37" s="301" t="s">
        <v>426</v>
      </c>
      <c r="I37" s="306" t="s">
        <v>432</v>
      </c>
      <c r="J37" s="301" t="s">
        <v>426</v>
      </c>
      <c r="K37" s="301" t="s">
        <v>426</v>
      </c>
      <c r="L37" s="306" t="s">
        <v>432</v>
      </c>
      <c r="M37" s="301" t="s">
        <v>426</v>
      </c>
      <c r="N37" s="301" t="s">
        <v>426</v>
      </c>
      <c r="O37" s="306" t="s">
        <v>432</v>
      </c>
      <c r="P37" s="301" t="s">
        <v>426</v>
      </c>
      <c r="Q37" s="301" t="s">
        <v>426</v>
      </c>
      <c r="R37" s="301" t="s">
        <v>426</v>
      </c>
      <c r="S37" s="361"/>
      <c r="T37" s="364"/>
      <c r="U37" s="361"/>
      <c r="V37" s="381"/>
      <c r="W37" s="378"/>
    </row>
    <row r="38" spans="1:23" s="278" customFormat="1" ht="18.75" customHeight="1">
      <c r="A38" s="317">
        <v>1</v>
      </c>
      <c r="B38" s="309" t="s">
        <v>439</v>
      </c>
      <c r="C38" s="311">
        <v>0.0009722222222222221</v>
      </c>
      <c r="D38" s="312"/>
      <c r="E38" s="311">
        <v>0.0006828703703703703</v>
      </c>
      <c r="F38" s="312"/>
      <c r="G38" s="312">
        <v>0</v>
      </c>
      <c r="H38" s="312">
        <v>2</v>
      </c>
      <c r="I38" s="313">
        <v>0.0009837962962962964</v>
      </c>
      <c r="J38" s="312"/>
      <c r="K38" s="312" t="s">
        <v>427</v>
      </c>
      <c r="L38" s="313">
        <v>0.001990740740740741</v>
      </c>
      <c r="M38" s="312"/>
      <c r="N38" s="312">
        <v>4</v>
      </c>
      <c r="O38" s="313">
        <v>0.0014467592592592594</v>
      </c>
      <c r="P38" s="312"/>
      <c r="Q38" s="312">
        <v>0</v>
      </c>
      <c r="R38" s="312"/>
      <c r="S38" s="310">
        <v>0.006076388888888889</v>
      </c>
      <c r="T38" s="310">
        <v>0.0020833333333333333</v>
      </c>
      <c r="U38" s="314">
        <v>0.008159722222222223</v>
      </c>
      <c r="V38" s="312">
        <v>1</v>
      </c>
      <c r="W38" s="312">
        <v>1</v>
      </c>
    </row>
    <row r="39" spans="1:23" s="278" customFormat="1" ht="29.25" customHeight="1">
      <c r="A39" s="317">
        <v>2</v>
      </c>
      <c r="B39" s="309" t="s">
        <v>25</v>
      </c>
      <c r="C39" s="311">
        <v>0.001736111111111111</v>
      </c>
      <c r="D39" s="312"/>
      <c r="E39" s="311">
        <v>0.0009259259259259259</v>
      </c>
      <c r="F39" s="312"/>
      <c r="G39" s="312">
        <v>0</v>
      </c>
      <c r="H39" s="312">
        <v>6</v>
      </c>
      <c r="I39" s="313">
        <v>0.0016435185185185183</v>
      </c>
      <c r="J39" s="312"/>
      <c r="K39" s="312" t="s">
        <v>427</v>
      </c>
      <c r="L39" s="313" t="s">
        <v>427</v>
      </c>
      <c r="M39" s="312"/>
      <c r="N39" s="312">
        <v>0</v>
      </c>
      <c r="O39" s="313">
        <v>0.003275462962962963</v>
      </c>
      <c r="P39" s="312"/>
      <c r="Q39" s="312">
        <v>0</v>
      </c>
      <c r="R39" s="312"/>
      <c r="S39" s="310">
        <v>0.007581018518518518</v>
      </c>
      <c r="T39" s="310">
        <v>0.0020833333333333333</v>
      </c>
      <c r="U39" s="314">
        <v>0.009664351851851851</v>
      </c>
      <c r="V39" s="312">
        <v>2</v>
      </c>
      <c r="W39" s="312">
        <v>2</v>
      </c>
    </row>
    <row r="40" spans="1:23" s="278" customFormat="1" ht="29.25" customHeight="1">
      <c r="A40" s="317">
        <v>3</v>
      </c>
      <c r="B40" s="309" t="s">
        <v>478</v>
      </c>
      <c r="C40" s="311">
        <v>0.001990740740740741</v>
      </c>
      <c r="D40" s="312"/>
      <c r="E40" s="311">
        <v>0.0020486111111111113</v>
      </c>
      <c r="F40" s="312"/>
      <c r="G40" s="312">
        <v>1</v>
      </c>
      <c r="H40" s="312">
        <v>3</v>
      </c>
      <c r="I40" s="313">
        <v>0.003761574074074074</v>
      </c>
      <c r="J40" s="312"/>
      <c r="K40" s="312" t="s">
        <v>427</v>
      </c>
      <c r="L40" s="313" t="s">
        <v>427</v>
      </c>
      <c r="M40" s="312"/>
      <c r="N40" s="312">
        <v>1</v>
      </c>
      <c r="O40" s="313" t="s">
        <v>427</v>
      </c>
      <c r="P40" s="312"/>
      <c r="Q40" s="312">
        <v>0</v>
      </c>
      <c r="R40" s="312"/>
      <c r="S40" s="310">
        <v>0.007800925925925926</v>
      </c>
      <c r="T40" s="310">
        <v>0.0017361111111111112</v>
      </c>
      <c r="U40" s="314">
        <v>0.009537037037037038</v>
      </c>
      <c r="V40" s="312">
        <v>3</v>
      </c>
      <c r="W40" s="312">
        <v>3</v>
      </c>
    </row>
    <row r="41" spans="1:23" s="278" customFormat="1" ht="23.25" customHeight="1">
      <c r="A41" s="317">
        <v>4</v>
      </c>
      <c r="B41" s="309" t="s">
        <v>440</v>
      </c>
      <c r="C41" s="311">
        <v>0.0016435185185185183</v>
      </c>
      <c r="D41" s="312"/>
      <c r="E41" s="311">
        <v>0.0015393518518518519</v>
      </c>
      <c r="F41" s="312"/>
      <c r="G41" s="312" t="s">
        <v>427</v>
      </c>
      <c r="H41" s="312">
        <v>5</v>
      </c>
      <c r="I41" s="313">
        <v>0.001967592592592593</v>
      </c>
      <c r="J41" s="312"/>
      <c r="K41" s="312" t="s">
        <v>427</v>
      </c>
      <c r="L41" s="313" t="s">
        <v>427</v>
      </c>
      <c r="M41" s="312"/>
      <c r="N41" s="312">
        <v>1</v>
      </c>
      <c r="O41" s="313">
        <v>0.002789351851851852</v>
      </c>
      <c r="P41" s="312"/>
      <c r="Q41" s="312">
        <v>0</v>
      </c>
      <c r="R41" s="312"/>
      <c r="S41" s="310">
        <v>0.007939814814814814</v>
      </c>
      <c r="T41" s="310">
        <v>0.0020833333333333333</v>
      </c>
      <c r="U41" s="314">
        <v>0.010023148148148147</v>
      </c>
      <c r="V41" s="312">
        <v>4</v>
      </c>
      <c r="W41" s="312">
        <v>3</v>
      </c>
    </row>
    <row r="42" spans="1:23" s="278" customFormat="1" ht="18.75" customHeight="1">
      <c r="A42" s="317">
        <v>5</v>
      </c>
      <c r="B42" s="309" t="s">
        <v>441</v>
      </c>
      <c r="C42" s="311">
        <v>0.0022222222222222222</v>
      </c>
      <c r="D42" s="312"/>
      <c r="E42" s="311">
        <v>0.0018981481481481482</v>
      </c>
      <c r="F42" s="312"/>
      <c r="G42" s="312">
        <v>1</v>
      </c>
      <c r="H42" s="312">
        <v>4</v>
      </c>
      <c r="I42" s="313">
        <v>0.001967592592592593</v>
      </c>
      <c r="J42" s="312"/>
      <c r="K42" s="312" t="s">
        <v>427</v>
      </c>
      <c r="L42" s="313" t="s">
        <v>427</v>
      </c>
      <c r="M42" s="312"/>
      <c r="N42" s="312" t="s">
        <v>427</v>
      </c>
      <c r="O42" s="313" t="s">
        <v>427</v>
      </c>
      <c r="P42" s="312" t="s">
        <v>427</v>
      </c>
      <c r="Q42" s="312" t="s">
        <v>427</v>
      </c>
      <c r="R42" s="312"/>
      <c r="S42" s="310">
        <v>0.006087962962962963</v>
      </c>
      <c r="T42" s="310">
        <v>0.0017361111111111112</v>
      </c>
      <c r="U42" s="314">
        <v>0.007824074074074075</v>
      </c>
      <c r="V42" s="312">
        <v>5</v>
      </c>
      <c r="W42" s="312">
        <v>5</v>
      </c>
    </row>
    <row r="43" spans="1:23" s="278" customFormat="1" ht="29.25" customHeight="1">
      <c r="A43" s="317">
        <v>6</v>
      </c>
      <c r="B43" s="309" t="s">
        <v>323</v>
      </c>
      <c r="C43" s="311">
        <v>0.0037037037037037034</v>
      </c>
      <c r="D43" s="312"/>
      <c r="E43" s="311">
        <v>0.0022222222222222222</v>
      </c>
      <c r="F43" s="312"/>
      <c r="G43" s="312" t="s">
        <v>427</v>
      </c>
      <c r="H43" s="312" t="s">
        <v>427</v>
      </c>
      <c r="I43" s="313">
        <v>0.004189814814814815</v>
      </c>
      <c r="J43" s="312"/>
      <c r="K43" s="312" t="s">
        <v>427</v>
      </c>
      <c r="L43" s="313" t="s">
        <v>427</v>
      </c>
      <c r="M43" s="312"/>
      <c r="N43" s="312">
        <v>5</v>
      </c>
      <c r="O43" s="313" t="s">
        <v>427</v>
      </c>
      <c r="P43" s="312" t="s">
        <v>427</v>
      </c>
      <c r="Q43" s="312" t="s">
        <v>427</v>
      </c>
      <c r="R43" s="312"/>
      <c r="S43" s="310">
        <v>0.010115740740740741</v>
      </c>
      <c r="T43" s="310">
        <v>0.0017361111111111112</v>
      </c>
      <c r="U43" s="314">
        <v>0.011851851851851853</v>
      </c>
      <c r="V43" s="312">
        <v>6</v>
      </c>
      <c r="W43" s="312">
        <v>6</v>
      </c>
    </row>
    <row r="44" spans="1:23" s="278" customFormat="1" ht="18.75" customHeight="1">
      <c r="A44" s="317">
        <v>7</v>
      </c>
      <c r="B44" s="309" t="s">
        <v>442</v>
      </c>
      <c r="C44" s="311">
        <v>0.001412037037037037</v>
      </c>
      <c r="D44" s="312"/>
      <c r="E44" s="311">
        <v>0.0012731481481481483</v>
      </c>
      <c r="F44" s="312"/>
      <c r="G44" s="312" t="s">
        <v>427</v>
      </c>
      <c r="H44" s="312" t="s">
        <v>427</v>
      </c>
      <c r="I44" s="313">
        <v>0.0014467592592592594</v>
      </c>
      <c r="J44" s="312"/>
      <c r="K44" s="312" t="s">
        <v>427</v>
      </c>
      <c r="L44" s="313" t="s">
        <v>427</v>
      </c>
      <c r="M44" s="312"/>
      <c r="N44" s="312" t="s">
        <v>427</v>
      </c>
      <c r="O44" s="313" t="s">
        <v>427</v>
      </c>
      <c r="P44" s="312" t="s">
        <v>427</v>
      </c>
      <c r="Q44" s="312" t="s">
        <v>427</v>
      </c>
      <c r="R44" s="312"/>
      <c r="S44" s="310">
        <v>0.004131944444444445</v>
      </c>
      <c r="T44" s="310">
        <v>0</v>
      </c>
      <c r="U44" s="314">
        <v>0.004131944444444445</v>
      </c>
      <c r="V44" s="312">
        <v>7</v>
      </c>
      <c r="W44" s="312">
        <v>7</v>
      </c>
    </row>
    <row r="45" spans="1:23" s="278" customFormat="1" ht="18.75" customHeight="1">
      <c r="A45" s="317">
        <v>8</v>
      </c>
      <c r="B45" s="309" t="s">
        <v>443</v>
      </c>
      <c r="C45" s="311">
        <v>0.0015162037037037036</v>
      </c>
      <c r="D45" s="312"/>
      <c r="E45" s="311">
        <v>0.001412037037037037</v>
      </c>
      <c r="F45" s="312"/>
      <c r="G45" s="312">
        <v>0</v>
      </c>
      <c r="H45" s="312">
        <v>6</v>
      </c>
      <c r="I45" s="313">
        <v>0.001736111111111111</v>
      </c>
      <c r="J45" s="312"/>
      <c r="K45" s="312" t="s">
        <v>427</v>
      </c>
      <c r="L45" s="313" t="s">
        <v>427</v>
      </c>
      <c r="M45" s="312"/>
      <c r="N45" s="312" t="s">
        <v>427</v>
      </c>
      <c r="O45" s="313" t="s">
        <v>427</v>
      </c>
      <c r="P45" s="312" t="s">
        <v>427</v>
      </c>
      <c r="Q45" s="312" t="s">
        <v>427</v>
      </c>
      <c r="R45" s="281" t="s">
        <v>427</v>
      </c>
      <c r="S45" s="310">
        <v>0.004664351851851852</v>
      </c>
      <c r="T45" s="310">
        <v>0.0024305555555555556</v>
      </c>
      <c r="U45" s="314">
        <v>0.007094907407407407</v>
      </c>
      <c r="V45" s="312">
        <v>8</v>
      </c>
      <c r="W45" s="312"/>
    </row>
    <row r="46" spans="1:23" s="278" customFormat="1" ht="18.75" customHeight="1">
      <c r="A46" s="318"/>
      <c r="B46" s="319"/>
      <c r="C46" s="320"/>
      <c r="D46" s="321"/>
      <c r="E46" s="320"/>
      <c r="F46" s="321"/>
      <c r="G46" s="321"/>
      <c r="H46" s="321"/>
      <c r="I46" s="322"/>
      <c r="J46" s="321"/>
      <c r="K46" s="321"/>
      <c r="L46" s="322"/>
      <c r="M46"/>
      <c r="N46" s="321"/>
      <c r="O46" s="322"/>
      <c r="P46" s="321"/>
      <c r="Q46" s="321"/>
      <c r="R46" s="323"/>
      <c r="S46" s="324"/>
      <c r="T46" s="324"/>
      <c r="U46" s="325"/>
      <c r="V46" s="321"/>
      <c r="W46" s="321"/>
    </row>
    <row r="47" spans="3:11" ht="15.75">
      <c r="C47" s="15" t="s">
        <v>40</v>
      </c>
      <c r="K47" s="5" t="s">
        <v>41</v>
      </c>
    </row>
    <row r="49" spans="3:11" ht="15.75">
      <c r="C49" s="15" t="s">
        <v>57</v>
      </c>
      <c r="K49" s="5" t="s">
        <v>58</v>
      </c>
    </row>
  </sheetData>
  <sheetProtection password="CC35" sheet="1"/>
  <mergeCells count="74">
    <mergeCell ref="H20:M20"/>
    <mergeCell ref="A22:A25"/>
    <mergeCell ref="B22:B25"/>
    <mergeCell ref="C22:D22"/>
    <mergeCell ref="T5:T8"/>
    <mergeCell ref="U5:U8"/>
    <mergeCell ref="K7:L7"/>
    <mergeCell ref="N7:O7"/>
    <mergeCell ref="A5:A8"/>
    <mergeCell ref="B5:B8"/>
    <mergeCell ref="V5:V8"/>
    <mergeCell ref="E6:F6"/>
    <mergeCell ref="I6:J6"/>
    <mergeCell ref="K6:L6"/>
    <mergeCell ref="N6:O6"/>
    <mergeCell ref="S6:S8"/>
    <mergeCell ref="E7:F7"/>
    <mergeCell ref="I7:J7"/>
    <mergeCell ref="K5:L5"/>
    <mergeCell ref="N5:O5"/>
    <mergeCell ref="A1:T1"/>
    <mergeCell ref="A2:T2"/>
    <mergeCell ref="H3:M3"/>
    <mergeCell ref="C7:D7"/>
    <mergeCell ref="C6:D6"/>
    <mergeCell ref="C5:D5"/>
    <mergeCell ref="E5:F5"/>
    <mergeCell ref="I5:J5"/>
    <mergeCell ref="C34:D34"/>
    <mergeCell ref="A34:A37"/>
    <mergeCell ref="B34:B37"/>
    <mergeCell ref="Q5:Q7"/>
    <mergeCell ref="R5:R8"/>
    <mergeCell ref="E34:F34"/>
    <mergeCell ref="E22:F22"/>
    <mergeCell ref="I22:J22"/>
    <mergeCell ref="K22:L22"/>
    <mergeCell ref="N22:O22"/>
    <mergeCell ref="W34:W37"/>
    <mergeCell ref="U22:U25"/>
    <mergeCell ref="I34:J34"/>
    <mergeCell ref="N24:O24"/>
    <mergeCell ref="V22:V25"/>
    <mergeCell ref="T22:T25"/>
    <mergeCell ref="N23:O23"/>
    <mergeCell ref="S23:S25"/>
    <mergeCell ref="V34:V37"/>
    <mergeCell ref="A32:T32"/>
    <mergeCell ref="E23:F23"/>
    <mergeCell ref="I23:J23"/>
    <mergeCell ref="K23:L23"/>
    <mergeCell ref="C24:D24"/>
    <mergeCell ref="E24:F24"/>
    <mergeCell ref="I24:J24"/>
    <mergeCell ref="K24:L24"/>
    <mergeCell ref="C23:D23"/>
    <mergeCell ref="R22:R25"/>
    <mergeCell ref="L34:M34"/>
    <mergeCell ref="O34:P34"/>
    <mergeCell ref="R34:R36"/>
    <mergeCell ref="S34:S37"/>
    <mergeCell ref="L36:M36"/>
    <mergeCell ref="O36:P36"/>
    <mergeCell ref="Q22:Q24"/>
    <mergeCell ref="U34:U37"/>
    <mergeCell ref="C35:D35"/>
    <mergeCell ref="E35:F35"/>
    <mergeCell ref="I35:J35"/>
    <mergeCell ref="L35:M35"/>
    <mergeCell ref="O35:P35"/>
    <mergeCell ref="T35:T37"/>
    <mergeCell ref="C36:D36"/>
    <mergeCell ref="E36:F36"/>
    <mergeCell ref="I36:J3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4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6.7109375" style="0" customWidth="1"/>
    <col min="2" max="2" width="0" style="0" hidden="1" customWidth="1"/>
    <col min="3" max="3" width="26.140625" style="0" customWidth="1"/>
    <col min="4" max="4" width="24.7109375" style="0" customWidth="1"/>
    <col min="5" max="5" width="7.57421875" style="0" customWidth="1"/>
    <col min="7" max="7" width="7.421875" style="221" customWidth="1"/>
    <col min="10" max="10" width="9.140625" style="84" customWidth="1"/>
    <col min="11" max="11" width="9.140625" style="85" customWidth="1"/>
  </cols>
  <sheetData>
    <row r="1" spans="1:9" ht="18.75">
      <c r="A1" s="355" t="s">
        <v>43</v>
      </c>
      <c r="B1" s="355"/>
      <c r="C1" s="355"/>
      <c r="D1" s="355"/>
      <c r="E1" s="355"/>
      <c r="F1" s="355"/>
      <c r="G1" s="355"/>
      <c r="H1" s="355"/>
      <c r="I1" s="84"/>
    </row>
    <row r="2" spans="1:9" ht="15.75">
      <c r="A2" s="415" t="s">
        <v>294</v>
      </c>
      <c r="B2" s="415"/>
      <c r="C2" s="415"/>
      <c r="D2" s="415"/>
      <c r="E2" s="415"/>
      <c r="F2" s="415"/>
      <c r="G2" s="415"/>
      <c r="H2" s="415"/>
      <c r="I2" s="84"/>
    </row>
    <row r="3" spans="1:9" ht="23.25">
      <c r="A3" s="106" t="s">
        <v>61</v>
      </c>
      <c r="D3" s="185" t="s">
        <v>186</v>
      </c>
      <c r="E3" s="107"/>
      <c r="F3" s="105"/>
      <c r="G3" s="219"/>
      <c r="H3" s="105"/>
      <c r="I3" s="84"/>
    </row>
    <row r="4" spans="1:11" ht="38.25">
      <c r="A4" s="235" t="s">
        <v>42</v>
      </c>
      <c r="B4" s="236" t="s">
        <v>295</v>
      </c>
      <c r="C4" s="235" t="s">
        <v>296</v>
      </c>
      <c r="D4" s="235" t="s">
        <v>297</v>
      </c>
      <c r="E4" s="235" t="s">
        <v>124</v>
      </c>
      <c r="F4" s="236" t="s">
        <v>298</v>
      </c>
      <c r="G4" s="240" t="s">
        <v>299</v>
      </c>
      <c r="H4" s="240" t="s">
        <v>45</v>
      </c>
      <c r="I4" s="240" t="s">
        <v>8</v>
      </c>
      <c r="J4" s="211" t="s">
        <v>375</v>
      </c>
      <c r="K4" s="211" t="s">
        <v>379</v>
      </c>
    </row>
    <row r="5" spans="1:9" ht="22.5" customHeight="1">
      <c r="A5" s="108"/>
      <c r="B5" s="109"/>
      <c r="C5" s="108"/>
      <c r="D5" s="110" t="s">
        <v>300</v>
      </c>
      <c r="E5" s="108"/>
      <c r="F5" s="111"/>
      <c r="G5" s="111"/>
      <c r="H5" s="112"/>
      <c r="I5" s="84"/>
    </row>
    <row r="6" spans="1:11" ht="15.75">
      <c r="A6" s="3">
        <v>1</v>
      </c>
      <c r="B6" s="53"/>
      <c r="C6" s="114" t="s">
        <v>301</v>
      </c>
      <c r="D6" s="114" t="s">
        <v>198</v>
      </c>
      <c r="E6" s="115" t="s">
        <v>125</v>
      </c>
      <c r="F6" s="3">
        <v>2009</v>
      </c>
      <c r="G6" s="116" t="s">
        <v>48</v>
      </c>
      <c r="H6" s="241">
        <v>0.0020949074074074073</v>
      </c>
      <c r="I6" s="3">
        <v>1</v>
      </c>
      <c r="J6" s="242">
        <v>1</v>
      </c>
      <c r="K6" s="3" t="s">
        <v>51</v>
      </c>
    </row>
    <row r="7" spans="1:11" ht="15.75">
      <c r="A7" s="3">
        <v>2</v>
      </c>
      <c r="B7" s="53"/>
      <c r="C7" s="58" t="s">
        <v>195</v>
      </c>
      <c r="D7" s="114" t="s">
        <v>132</v>
      </c>
      <c r="E7" s="115" t="s">
        <v>125</v>
      </c>
      <c r="F7" s="3">
        <v>2008</v>
      </c>
      <c r="G7" s="67" t="s">
        <v>48</v>
      </c>
      <c r="H7" s="241">
        <v>0.0021064814814814813</v>
      </c>
      <c r="I7" s="3">
        <v>2</v>
      </c>
      <c r="J7" s="243">
        <f aca="true" t="shared" si="0" ref="J7:J12">H7*$J$6/$H$6</f>
        <v>1.005524861878453</v>
      </c>
      <c r="K7" s="131">
        <v>3</v>
      </c>
    </row>
    <row r="8" spans="1:11" ht="15.75">
      <c r="A8" s="3">
        <v>3</v>
      </c>
      <c r="B8" s="118"/>
      <c r="C8" s="114" t="s">
        <v>194</v>
      </c>
      <c r="D8" s="58" t="s">
        <v>46</v>
      </c>
      <c r="E8" s="115" t="s">
        <v>125</v>
      </c>
      <c r="F8" s="3">
        <v>2008</v>
      </c>
      <c r="G8" s="78">
        <v>3</v>
      </c>
      <c r="H8" s="241">
        <v>0.0022106481481481478</v>
      </c>
      <c r="I8" s="3">
        <v>3</v>
      </c>
      <c r="J8" s="243">
        <f t="shared" si="0"/>
        <v>1.0552486187845302</v>
      </c>
      <c r="K8" s="131">
        <v>3</v>
      </c>
    </row>
    <row r="9" spans="1:11" ht="15.75">
      <c r="A9" s="3">
        <v>4</v>
      </c>
      <c r="B9" s="118"/>
      <c r="C9" s="114" t="s">
        <v>196</v>
      </c>
      <c r="D9" s="119" t="s">
        <v>302</v>
      </c>
      <c r="E9" s="115" t="s">
        <v>125</v>
      </c>
      <c r="F9" s="3">
        <v>2008</v>
      </c>
      <c r="G9" s="78">
        <v>3</v>
      </c>
      <c r="H9" s="241">
        <v>0.0022916666666666667</v>
      </c>
      <c r="I9" s="3">
        <v>4</v>
      </c>
      <c r="J9" s="243">
        <f t="shared" si="0"/>
        <v>1.0939226519337018</v>
      </c>
      <c r="K9" s="131">
        <v>3</v>
      </c>
    </row>
    <row r="10" spans="1:11" ht="15.75">
      <c r="A10" s="3">
        <v>5</v>
      </c>
      <c r="B10" s="53"/>
      <c r="C10" s="58" t="s">
        <v>162</v>
      </c>
      <c r="D10" s="120" t="s">
        <v>130</v>
      </c>
      <c r="E10" s="115" t="s">
        <v>125</v>
      </c>
      <c r="F10" s="3">
        <v>2008</v>
      </c>
      <c r="G10" s="67" t="s">
        <v>48</v>
      </c>
      <c r="H10" s="241">
        <v>0.0023032407407407407</v>
      </c>
      <c r="I10" s="3">
        <v>5</v>
      </c>
      <c r="J10" s="243">
        <f t="shared" si="0"/>
        <v>1.0994475138121547</v>
      </c>
      <c r="K10" s="131">
        <v>3</v>
      </c>
    </row>
    <row r="11" spans="1:11" ht="15.75">
      <c r="A11" s="3">
        <v>6</v>
      </c>
      <c r="B11" s="118"/>
      <c r="C11" s="114" t="s">
        <v>197</v>
      </c>
      <c r="D11" s="114" t="s">
        <v>198</v>
      </c>
      <c r="E11" s="115" t="s">
        <v>125</v>
      </c>
      <c r="F11" s="3">
        <v>2008</v>
      </c>
      <c r="G11" s="116" t="s">
        <v>48</v>
      </c>
      <c r="H11" s="241">
        <v>0.002337962962962963</v>
      </c>
      <c r="I11" s="3">
        <v>6</v>
      </c>
      <c r="J11" s="243">
        <f t="shared" si="0"/>
        <v>1.1160220994475138</v>
      </c>
      <c r="K11" s="131">
        <v>3</v>
      </c>
    </row>
    <row r="12" spans="1:11" ht="15.75">
      <c r="A12" s="3">
        <v>7</v>
      </c>
      <c r="B12" s="53"/>
      <c r="C12" s="58" t="s">
        <v>0</v>
      </c>
      <c r="D12" s="13" t="s">
        <v>123</v>
      </c>
      <c r="E12" s="115" t="s">
        <v>125</v>
      </c>
      <c r="F12" s="3">
        <v>2007</v>
      </c>
      <c r="G12" s="67" t="s">
        <v>49</v>
      </c>
      <c r="H12" s="241">
        <v>0.002997685185185185</v>
      </c>
      <c r="I12" s="3">
        <v>7</v>
      </c>
      <c r="J12" s="243">
        <f t="shared" si="0"/>
        <v>1.4309392265193368</v>
      </c>
      <c r="K12" s="3" t="s">
        <v>174</v>
      </c>
    </row>
    <row r="13" spans="1:11" ht="15.75">
      <c r="A13" s="3">
        <v>8</v>
      </c>
      <c r="B13" s="53"/>
      <c r="C13" s="114" t="s">
        <v>303</v>
      </c>
      <c r="D13" s="58" t="s">
        <v>46</v>
      </c>
      <c r="E13" s="115" t="s">
        <v>125</v>
      </c>
      <c r="F13" s="3">
        <v>2009</v>
      </c>
      <c r="G13" s="78" t="s">
        <v>50</v>
      </c>
      <c r="H13" s="241">
        <v>0.0030208333333333333</v>
      </c>
      <c r="I13" s="3">
        <v>8</v>
      </c>
      <c r="J13" s="243"/>
      <c r="K13" s="3"/>
    </row>
    <row r="14" spans="1:11" ht="15.75">
      <c r="A14" s="3">
        <v>9</v>
      </c>
      <c r="B14" s="118"/>
      <c r="C14" s="114" t="s">
        <v>200</v>
      </c>
      <c r="D14" s="58" t="s">
        <v>46</v>
      </c>
      <c r="E14" s="115" t="s">
        <v>125</v>
      </c>
      <c r="F14" s="3">
        <v>2008</v>
      </c>
      <c r="G14" s="116">
        <v>3</v>
      </c>
      <c r="H14" s="241">
        <v>0.0030324074074074073</v>
      </c>
      <c r="I14" s="3">
        <v>9</v>
      </c>
      <c r="J14" s="243"/>
      <c r="K14" s="3"/>
    </row>
    <row r="15" spans="1:11" ht="15.75">
      <c r="A15" s="3">
        <v>10</v>
      </c>
      <c r="B15" s="53"/>
      <c r="C15" s="114" t="s">
        <v>164</v>
      </c>
      <c r="D15" s="114" t="s">
        <v>479</v>
      </c>
      <c r="E15" s="115" t="s">
        <v>125</v>
      </c>
      <c r="F15" s="3">
        <v>2007</v>
      </c>
      <c r="G15" s="116" t="s">
        <v>49</v>
      </c>
      <c r="H15" s="241">
        <v>0.003958333333333334</v>
      </c>
      <c r="I15" s="3">
        <v>10</v>
      </c>
      <c r="J15" s="243"/>
      <c r="K15" s="3"/>
    </row>
    <row r="16" spans="1:11" ht="15.75" customHeight="1">
      <c r="A16" s="3">
        <v>11</v>
      </c>
      <c r="B16" s="53"/>
      <c r="C16" s="114" t="s">
        <v>163</v>
      </c>
      <c r="D16" s="121" t="s">
        <v>302</v>
      </c>
      <c r="E16" s="115" t="s">
        <v>125</v>
      </c>
      <c r="F16" s="3">
        <v>2008</v>
      </c>
      <c r="G16" s="122" t="s">
        <v>49</v>
      </c>
      <c r="H16" s="241">
        <v>0.004583333333333333</v>
      </c>
      <c r="I16" s="3">
        <v>11</v>
      </c>
      <c r="J16" s="3"/>
      <c r="K16" s="3"/>
    </row>
    <row r="17" spans="1:11" ht="15.75">
      <c r="A17" s="3">
        <v>12</v>
      </c>
      <c r="B17" s="53"/>
      <c r="C17" s="114" t="s">
        <v>201</v>
      </c>
      <c r="D17" s="114" t="s">
        <v>479</v>
      </c>
      <c r="E17" s="115" t="s">
        <v>125</v>
      </c>
      <c r="F17" s="3">
        <v>2007</v>
      </c>
      <c r="G17" s="122" t="s">
        <v>49</v>
      </c>
      <c r="H17" s="241">
        <v>0.00755787037037037</v>
      </c>
      <c r="I17" s="3">
        <v>12</v>
      </c>
      <c r="J17" s="3"/>
      <c r="K17" s="3"/>
    </row>
    <row r="18" spans="1:11" ht="15.75">
      <c r="A18" s="55"/>
      <c r="B18" s="68"/>
      <c r="C18" s="214" t="s">
        <v>378</v>
      </c>
      <c r="D18" s="123"/>
      <c r="E18" s="125"/>
      <c r="F18" s="127"/>
      <c r="G18" s="213"/>
      <c r="H18" s="127"/>
      <c r="I18" s="88"/>
      <c r="J18" s="88"/>
      <c r="K18" s="225"/>
    </row>
    <row r="19" spans="1:11" ht="15.75">
      <c r="A19" s="55"/>
      <c r="B19" s="68"/>
      <c r="C19" s="216" t="s">
        <v>380</v>
      </c>
      <c r="D19" s="215">
        <v>1.23</v>
      </c>
      <c r="E19" s="231">
        <f>D19*$H$6</f>
        <v>0.002576736111111111</v>
      </c>
      <c r="F19" s="127"/>
      <c r="G19" s="213"/>
      <c r="H19" s="127"/>
      <c r="I19" s="88"/>
      <c r="J19" s="88"/>
      <c r="K19" s="225"/>
    </row>
    <row r="20" spans="1:11" ht="15.75">
      <c r="A20" s="55"/>
      <c r="B20" s="68"/>
      <c r="C20" s="216" t="s">
        <v>48</v>
      </c>
      <c r="D20" s="215">
        <v>1.38</v>
      </c>
      <c r="E20" s="231">
        <f>D20*$H$6</f>
        <v>0.002890972222222222</v>
      </c>
      <c r="F20" s="127"/>
      <c r="G20" s="213"/>
      <c r="H20" s="127"/>
      <c r="I20" s="88"/>
      <c r="J20" s="88"/>
      <c r="K20" s="225"/>
    </row>
    <row r="21" spans="1:9" ht="22.5" customHeight="1">
      <c r="A21" s="55"/>
      <c r="B21" s="68"/>
      <c r="C21" s="123"/>
      <c r="D21" s="124" t="s">
        <v>304</v>
      </c>
      <c r="E21" s="125"/>
      <c r="F21" s="126"/>
      <c r="G21" s="220"/>
      <c r="H21" s="127"/>
      <c r="I21" s="84"/>
    </row>
    <row r="22" spans="1:11" ht="15.75">
      <c r="A22" s="3">
        <v>1</v>
      </c>
      <c r="B22" s="53"/>
      <c r="C22" s="114" t="s">
        <v>165</v>
      </c>
      <c r="D22" s="114" t="s">
        <v>198</v>
      </c>
      <c r="E22" s="115" t="s">
        <v>47</v>
      </c>
      <c r="F22" s="3">
        <v>2007</v>
      </c>
      <c r="G22" s="116">
        <v>3</v>
      </c>
      <c r="H22" s="241">
        <v>0.0017476851851851852</v>
      </c>
      <c r="I22" s="3">
        <v>1</v>
      </c>
      <c r="J22" s="242">
        <v>1</v>
      </c>
      <c r="K22" s="3">
        <v>3</v>
      </c>
    </row>
    <row r="23" spans="1:11" ht="15.75" customHeight="1">
      <c r="A23" s="3">
        <v>2</v>
      </c>
      <c r="B23" s="53"/>
      <c r="C23" s="114" t="s">
        <v>305</v>
      </c>
      <c r="D23" s="121" t="s">
        <v>302</v>
      </c>
      <c r="E23" s="115" t="s">
        <v>47</v>
      </c>
      <c r="F23" s="78">
        <v>2009</v>
      </c>
      <c r="G23" s="122" t="s">
        <v>50</v>
      </c>
      <c r="H23" s="241">
        <v>0.002013888888888889</v>
      </c>
      <c r="I23" s="3">
        <v>2</v>
      </c>
      <c r="J23" s="243">
        <f aca="true" t="shared" si="1" ref="J23:J28">H23*$J$22/$H$22</f>
        <v>1.1523178807947019</v>
      </c>
      <c r="K23" s="3" t="s">
        <v>48</v>
      </c>
    </row>
    <row r="24" spans="1:11" ht="15.75">
      <c r="A24" s="3">
        <v>3</v>
      </c>
      <c r="B24" s="128" t="s">
        <v>306</v>
      </c>
      <c r="C24" s="114" t="s">
        <v>166</v>
      </c>
      <c r="D24" s="114" t="s">
        <v>132</v>
      </c>
      <c r="E24" s="115" t="s">
        <v>47</v>
      </c>
      <c r="F24" s="3">
        <v>2007</v>
      </c>
      <c r="G24" s="67" t="s">
        <v>49</v>
      </c>
      <c r="H24" s="241">
        <v>0.002013888888888889</v>
      </c>
      <c r="I24" s="3">
        <v>2</v>
      </c>
      <c r="J24" s="243">
        <f t="shared" si="1"/>
        <v>1.1523178807947019</v>
      </c>
      <c r="K24" s="3" t="s">
        <v>48</v>
      </c>
    </row>
    <row r="25" spans="1:11" ht="15.75">
      <c r="A25" s="3">
        <v>4</v>
      </c>
      <c r="B25" s="129" t="s">
        <v>306</v>
      </c>
      <c r="C25" s="114" t="s">
        <v>168</v>
      </c>
      <c r="D25" s="114" t="s">
        <v>132</v>
      </c>
      <c r="E25" s="115" t="s">
        <v>47</v>
      </c>
      <c r="F25" s="3">
        <v>2008</v>
      </c>
      <c r="G25" s="67" t="s">
        <v>49</v>
      </c>
      <c r="H25" s="241">
        <v>0.002025462962962963</v>
      </c>
      <c r="I25" s="3">
        <v>4</v>
      </c>
      <c r="J25" s="243">
        <f t="shared" si="1"/>
        <v>1.1589403973509933</v>
      </c>
      <c r="K25" s="3" t="s">
        <v>48</v>
      </c>
    </row>
    <row r="26" spans="1:11" ht="15.75">
      <c r="A26" s="3">
        <v>5</v>
      </c>
      <c r="B26" s="128" t="s">
        <v>306</v>
      </c>
      <c r="C26" s="114" t="s">
        <v>138</v>
      </c>
      <c r="D26" s="114" t="s">
        <v>307</v>
      </c>
      <c r="E26" s="115" t="s">
        <v>47</v>
      </c>
      <c r="F26" s="3">
        <v>2007</v>
      </c>
      <c r="G26" s="78" t="s">
        <v>49</v>
      </c>
      <c r="H26" s="241">
        <v>0.0020370370370370373</v>
      </c>
      <c r="I26" s="3">
        <v>5</v>
      </c>
      <c r="J26" s="243">
        <f t="shared" si="1"/>
        <v>1.165562913907285</v>
      </c>
      <c r="K26" s="3" t="s">
        <v>48</v>
      </c>
    </row>
    <row r="27" spans="1:11" ht="15.75">
      <c r="A27" s="3">
        <v>6</v>
      </c>
      <c r="B27" s="53"/>
      <c r="C27" s="114" t="s">
        <v>242</v>
      </c>
      <c r="D27" s="114" t="s">
        <v>198</v>
      </c>
      <c r="E27" s="3" t="s">
        <v>47</v>
      </c>
      <c r="F27" s="3">
        <v>2007</v>
      </c>
      <c r="G27" s="78" t="s">
        <v>48</v>
      </c>
      <c r="H27" s="241">
        <v>0.0021643518518518518</v>
      </c>
      <c r="I27" s="3">
        <v>6</v>
      </c>
      <c r="J27" s="243">
        <f t="shared" si="1"/>
        <v>1.23841059602649</v>
      </c>
      <c r="K27" s="3" t="s">
        <v>48</v>
      </c>
    </row>
    <row r="28" spans="1:11" ht="15.75">
      <c r="A28" s="3">
        <v>7</v>
      </c>
      <c r="B28" s="130" t="s">
        <v>306</v>
      </c>
      <c r="C28" s="114" t="s">
        <v>308</v>
      </c>
      <c r="D28" s="114" t="s">
        <v>307</v>
      </c>
      <c r="E28" s="131" t="s">
        <v>47</v>
      </c>
      <c r="F28" s="3">
        <v>2009</v>
      </c>
      <c r="G28" s="78" t="s">
        <v>49</v>
      </c>
      <c r="H28" s="241">
        <v>0.0025810185185185185</v>
      </c>
      <c r="I28" s="3">
        <v>7</v>
      </c>
      <c r="J28" s="243">
        <f t="shared" si="1"/>
        <v>1.4768211920529801</v>
      </c>
      <c r="K28" s="3" t="s">
        <v>174</v>
      </c>
    </row>
    <row r="29" spans="1:11" ht="15.75">
      <c r="A29" s="3">
        <v>8</v>
      </c>
      <c r="B29" s="128" t="s">
        <v>306</v>
      </c>
      <c r="C29" s="114" t="s">
        <v>309</v>
      </c>
      <c r="D29" s="114" t="s">
        <v>307</v>
      </c>
      <c r="E29" s="131" t="s">
        <v>47</v>
      </c>
      <c r="F29" s="3">
        <v>2007</v>
      </c>
      <c r="G29" s="78" t="s">
        <v>50</v>
      </c>
      <c r="H29" s="241">
        <v>0.0026504629629629625</v>
      </c>
      <c r="I29" s="3">
        <v>8</v>
      </c>
      <c r="J29" s="243"/>
      <c r="K29" s="3"/>
    </row>
    <row r="30" spans="1:11" ht="15.75" customHeight="1">
      <c r="A30" s="3">
        <v>9</v>
      </c>
      <c r="B30" s="53"/>
      <c r="C30" s="114" t="s">
        <v>310</v>
      </c>
      <c r="D30" s="121" t="s">
        <v>302</v>
      </c>
      <c r="E30" s="115" t="s">
        <v>47</v>
      </c>
      <c r="F30" s="78">
        <v>2009</v>
      </c>
      <c r="G30" s="122" t="s">
        <v>49</v>
      </c>
      <c r="H30" s="241">
        <v>0.0030555555555555557</v>
      </c>
      <c r="I30" s="3">
        <v>9</v>
      </c>
      <c r="J30" s="243"/>
      <c r="K30" s="3"/>
    </row>
    <row r="31" spans="1:11" ht="15.75">
      <c r="A31" s="3">
        <v>10</v>
      </c>
      <c r="B31" s="132"/>
      <c r="C31" s="119" t="s">
        <v>243</v>
      </c>
      <c r="D31" s="119" t="s">
        <v>46</v>
      </c>
      <c r="E31" s="115" t="s">
        <v>47</v>
      </c>
      <c r="F31" s="3">
        <v>2008</v>
      </c>
      <c r="G31" s="78">
        <v>3</v>
      </c>
      <c r="H31" s="241">
        <v>0.0031134259259259257</v>
      </c>
      <c r="I31" s="3">
        <v>10</v>
      </c>
      <c r="J31" s="243"/>
      <c r="K31" s="3"/>
    </row>
    <row r="32" spans="1:11" ht="15.75">
      <c r="A32" s="3">
        <v>11</v>
      </c>
      <c r="B32" s="130" t="s">
        <v>306</v>
      </c>
      <c r="C32" s="119" t="s">
        <v>167</v>
      </c>
      <c r="D32" s="120" t="s">
        <v>130</v>
      </c>
      <c r="E32" s="115" t="s">
        <v>47</v>
      </c>
      <c r="F32" s="131">
        <v>2008</v>
      </c>
      <c r="G32" s="78" t="s">
        <v>50</v>
      </c>
      <c r="H32" s="241">
        <v>0.003148148148148148</v>
      </c>
      <c r="I32" s="3">
        <v>11</v>
      </c>
      <c r="J32" s="3"/>
      <c r="K32" s="3"/>
    </row>
    <row r="33" spans="1:11" ht="15.75">
      <c r="A33" s="3">
        <v>12</v>
      </c>
      <c r="B33" s="118"/>
      <c r="C33" s="119" t="s">
        <v>169</v>
      </c>
      <c r="D33" s="120" t="s">
        <v>130</v>
      </c>
      <c r="E33" s="115" t="s">
        <v>47</v>
      </c>
      <c r="F33" s="3">
        <v>2008</v>
      </c>
      <c r="G33" s="78" t="s">
        <v>50</v>
      </c>
      <c r="H33" s="241">
        <v>0.0032870370370370367</v>
      </c>
      <c r="I33" s="3">
        <v>12</v>
      </c>
      <c r="J33" s="3"/>
      <c r="K33" s="3"/>
    </row>
    <row r="34" spans="1:11" ht="15.75">
      <c r="A34" s="3">
        <v>13</v>
      </c>
      <c r="B34" s="118"/>
      <c r="C34" s="114" t="s">
        <v>239</v>
      </c>
      <c r="D34" s="114" t="s">
        <v>59</v>
      </c>
      <c r="E34" s="116" t="s">
        <v>47</v>
      </c>
      <c r="F34" s="3">
        <v>2007</v>
      </c>
      <c r="G34" s="116" t="s">
        <v>49</v>
      </c>
      <c r="H34" s="241">
        <v>0.003483796296296296</v>
      </c>
      <c r="I34" s="3">
        <v>13</v>
      </c>
      <c r="J34" s="3"/>
      <c r="K34" s="3"/>
    </row>
    <row r="35" spans="1:11" ht="15.75">
      <c r="A35" s="3">
        <v>14</v>
      </c>
      <c r="B35" s="53"/>
      <c r="C35" s="114" t="s">
        <v>171</v>
      </c>
      <c r="D35" s="114" t="s">
        <v>479</v>
      </c>
      <c r="E35" s="115" t="s">
        <v>47</v>
      </c>
      <c r="F35" s="3">
        <v>2007</v>
      </c>
      <c r="G35" s="67" t="s">
        <v>49</v>
      </c>
      <c r="H35" s="241">
        <v>0.0035532407407407405</v>
      </c>
      <c r="I35" s="3">
        <v>14</v>
      </c>
      <c r="J35" s="3"/>
      <c r="K35" s="3"/>
    </row>
    <row r="36" spans="1:11" ht="15.75">
      <c r="A36" s="3">
        <v>15</v>
      </c>
      <c r="B36" s="53"/>
      <c r="C36" s="114" t="s">
        <v>244</v>
      </c>
      <c r="D36" s="114" t="s">
        <v>130</v>
      </c>
      <c r="E36" s="115" t="s">
        <v>47</v>
      </c>
      <c r="F36" s="3">
        <v>2008</v>
      </c>
      <c r="G36" s="67" t="s">
        <v>49</v>
      </c>
      <c r="H36" s="241">
        <v>0.0036689814814814814</v>
      </c>
      <c r="I36" s="3">
        <v>15</v>
      </c>
      <c r="J36" s="3"/>
      <c r="K36" s="3"/>
    </row>
    <row r="37" spans="1:11" ht="15.75">
      <c r="A37" s="3">
        <v>16</v>
      </c>
      <c r="B37" s="133"/>
      <c r="C37" s="114" t="s">
        <v>236</v>
      </c>
      <c r="D37" s="114" t="s">
        <v>479</v>
      </c>
      <c r="E37" s="115" t="s">
        <v>47</v>
      </c>
      <c r="F37" s="3">
        <v>2007</v>
      </c>
      <c r="G37" s="67" t="s">
        <v>49</v>
      </c>
      <c r="H37" s="241">
        <v>0.004699074074074074</v>
      </c>
      <c r="I37" s="3">
        <v>16</v>
      </c>
      <c r="J37" s="3"/>
      <c r="K37" s="3"/>
    </row>
    <row r="38" spans="1:11" ht="15.75">
      <c r="A38" s="3">
        <v>17</v>
      </c>
      <c r="B38" s="53"/>
      <c r="C38" s="114" t="s">
        <v>311</v>
      </c>
      <c r="D38" s="114" t="s">
        <v>130</v>
      </c>
      <c r="E38" s="115" t="s">
        <v>47</v>
      </c>
      <c r="F38" s="3">
        <v>2009</v>
      </c>
      <c r="G38" s="67" t="s">
        <v>49</v>
      </c>
      <c r="H38" s="241">
        <v>0.004733796296296296</v>
      </c>
      <c r="I38" s="3">
        <v>17</v>
      </c>
      <c r="J38" s="3"/>
      <c r="K38" s="3"/>
    </row>
    <row r="39" spans="1:11" ht="15.75">
      <c r="A39" s="3">
        <v>18</v>
      </c>
      <c r="B39" s="201" t="s">
        <v>306</v>
      </c>
      <c r="C39" s="135" t="s">
        <v>170</v>
      </c>
      <c r="D39" s="135" t="s">
        <v>479</v>
      </c>
      <c r="E39" s="136" t="s">
        <v>47</v>
      </c>
      <c r="F39" s="137">
        <v>2007</v>
      </c>
      <c r="G39" s="138" t="s">
        <v>49</v>
      </c>
      <c r="H39" s="244">
        <v>0.004849537037037037</v>
      </c>
      <c r="I39" s="3">
        <v>18</v>
      </c>
      <c r="J39" s="3"/>
      <c r="K39" s="3"/>
    </row>
    <row r="40" spans="1:11" ht="15.75">
      <c r="A40" s="3">
        <v>19</v>
      </c>
      <c r="B40" s="201"/>
      <c r="C40" s="135" t="s">
        <v>312</v>
      </c>
      <c r="D40" s="135" t="s">
        <v>132</v>
      </c>
      <c r="E40" s="137" t="s">
        <v>47</v>
      </c>
      <c r="F40" s="3">
        <v>2009</v>
      </c>
      <c r="G40" s="138" t="s">
        <v>49</v>
      </c>
      <c r="H40" s="244">
        <v>0.005763888888888889</v>
      </c>
      <c r="I40" s="3">
        <v>19</v>
      </c>
      <c r="J40" s="3"/>
      <c r="K40" s="3"/>
    </row>
    <row r="41" spans="1:11" ht="15.75">
      <c r="A41" s="3">
        <v>20</v>
      </c>
      <c r="B41" s="201"/>
      <c r="C41" s="135" t="s">
        <v>172</v>
      </c>
      <c r="D41" s="135" t="s">
        <v>479</v>
      </c>
      <c r="E41" s="136" t="s">
        <v>47</v>
      </c>
      <c r="F41" s="3">
        <v>2007</v>
      </c>
      <c r="G41" s="138" t="s">
        <v>49</v>
      </c>
      <c r="H41" s="244">
        <v>0.006030092592592593</v>
      </c>
      <c r="I41" s="3">
        <v>20</v>
      </c>
      <c r="J41" s="3"/>
      <c r="K41" s="3"/>
    </row>
    <row r="42" spans="1:11" ht="15.75">
      <c r="A42" s="3">
        <v>21</v>
      </c>
      <c r="B42" s="53"/>
      <c r="C42" s="114" t="s">
        <v>241</v>
      </c>
      <c r="D42" s="114" t="s">
        <v>479</v>
      </c>
      <c r="E42" s="131" t="s">
        <v>47</v>
      </c>
      <c r="F42" s="3">
        <v>2007</v>
      </c>
      <c r="G42" s="67" t="s">
        <v>49</v>
      </c>
      <c r="H42" s="241">
        <v>0.006967592592592592</v>
      </c>
      <c r="I42" s="3">
        <v>21</v>
      </c>
      <c r="J42" s="3"/>
      <c r="K42" s="3"/>
    </row>
    <row r="43" ht="15.75">
      <c r="C43" s="214" t="s">
        <v>381</v>
      </c>
    </row>
    <row r="44" spans="3:5" ht="15.75">
      <c r="C44" s="216" t="s">
        <v>380</v>
      </c>
      <c r="D44" s="215">
        <v>1.14</v>
      </c>
      <c r="E44" s="245">
        <f>D44*$H$22</f>
        <v>0.001992361111111111</v>
      </c>
    </row>
    <row r="45" spans="3:5" ht="15.75">
      <c r="C45" s="216" t="s">
        <v>48</v>
      </c>
      <c r="D45" s="215">
        <v>1.29</v>
      </c>
      <c r="E45" s="245">
        <f>D45*$H$22</f>
        <v>0.002254513888888889</v>
      </c>
    </row>
    <row r="47" spans="3:5" ht="15.75">
      <c r="C47" s="15" t="s">
        <v>40</v>
      </c>
      <c r="E47" s="5" t="s">
        <v>41</v>
      </c>
    </row>
    <row r="49" spans="3:5" ht="15.75">
      <c r="C49" s="15" t="s">
        <v>57</v>
      </c>
      <c r="E49" s="5" t="s">
        <v>58</v>
      </c>
    </row>
  </sheetData>
  <sheetProtection password="CC9F" sheet="1"/>
  <mergeCells count="2">
    <mergeCell ref="A1:H1"/>
    <mergeCell ref="A2:H2"/>
  </mergeCells>
  <conditionalFormatting sqref="F40:F42">
    <cfRule type="containsBlanks" priority="1" dxfId="3" stopIfTrue="1">
      <formula>LEN(TRIM(F40))=0</formula>
    </cfRule>
    <cfRule type="cellIs" priority="2" dxfId="2" operator="equal" stopIfTrue="1">
      <formula>2000</formula>
    </cfRule>
  </conditionalFormatting>
  <conditionalFormatting sqref="C22:F22">
    <cfRule type="expression" priority="6" dxfId="1">
      <formula>"$F$2-F16 = 18"</formula>
    </cfRule>
  </conditionalFormatting>
  <conditionalFormatting sqref="F28">
    <cfRule type="cellIs" priority="5" dxfId="0" operator="equal" stopIfTrue="1">
      <formula>2000</formula>
    </cfRule>
  </conditionalFormatting>
  <conditionalFormatting sqref="F4 F6:F17 F22:F39">
    <cfRule type="containsBlanks" priority="3" dxfId="3" stopIfTrue="1">
      <formula>LEN(TRIM(F4))=0</formula>
    </cfRule>
    <cfRule type="cellIs" priority="4" dxfId="2" operator="equal" stopIfTrue="1">
      <formula>2000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2019-07-02T11:13:52Z</dcterms:modified>
  <cp:category/>
  <cp:version/>
  <cp:contentType/>
  <cp:contentStatus/>
</cp:coreProperties>
</file>