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604" activeTab="3"/>
  </bookViews>
  <sheets>
    <sheet name="тесты ком 2" sheetId="1" r:id="rId1"/>
    <sheet name="тесты личка" sheetId="2" r:id="rId2"/>
    <sheet name="командные" sheetId="3" r:id="rId3"/>
    <sheet name="свод" sheetId="4" r:id="rId4"/>
  </sheets>
  <definedNames/>
  <calcPr fullCalcOnLoad="1"/>
</workbook>
</file>

<file path=xl/sharedStrings.xml><?xml version="1.0" encoding="utf-8"?>
<sst xmlns="http://schemas.openxmlformats.org/spreadsheetml/2006/main" count="628" uniqueCount="142">
  <si>
    <t>№</t>
  </si>
  <si>
    <t>Очки</t>
  </si>
  <si>
    <t>Место</t>
  </si>
  <si>
    <t>Ф.И.О.</t>
  </si>
  <si>
    <t>Пол</t>
  </si>
  <si>
    <t>Территория</t>
  </si>
  <si>
    <t>"Президентские тесты"</t>
  </si>
  <si>
    <t>Итого</t>
  </si>
  <si>
    <t>Пресс</t>
  </si>
  <si>
    <t>Наклон вперёд</t>
  </si>
  <si>
    <t>Прыжок в длину</t>
  </si>
  <si>
    <t>Бег 1000 м</t>
  </si>
  <si>
    <t>Гл. секретарь</t>
  </si>
  <si>
    <t>Глухарева И.И.</t>
  </si>
  <si>
    <t>г. Десногорск</t>
  </si>
  <si>
    <t>г. Рославль</t>
  </si>
  <si>
    <t>Команда</t>
  </si>
  <si>
    <t>"Президентские состязания"</t>
  </si>
  <si>
    <t>Теоретический конкурс</t>
  </si>
  <si>
    <t>Тесты</t>
  </si>
  <si>
    <t xml:space="preserve">Сводный протокол </t>
  </si>
  <si>
    <t>среди городских классов-команд</t>
  </si>
  <si>
    <t>УТВЕРЖДАЮ</t>
  </si>
  <si>
    <t>среди сельских классов-команд</t>
  </si>
  <si>
    <t>Возраст</t>
  </si>
  <si>
    <t>Личный</t>
  </si>
  <si>
    <t>Угранский район</t>
  </si>
  <si>
    <t>Смоленский район</t>
  </si>
  <si>
    <t>Краснинский район</t>
  </si>
  <si>
    <t xml:space="preserve">Личный </t>
  </si>
  <si>
    <t xml:space="preserve">Дата проведения: </t>
  </si>
  <si>
    <t>Результаты</t>
  </si>
  <si>
    <t>Региональный этап Всероссийских спортивных соревнований школьников "Президентские состязания"</t>
  </si>
  <si>
    <t>Отжим.</t>
  </si>
  <si>
    <t xml:space="preserve">Подтяг. </t>
  </si>
  <si>
    <t>Отжим</t>
  </si>
  <si>
    <t>Результат</t>
  </si>
  <si>
    <t>регионального этапа Всероссийских спортивных соревнований школьников</t>
  </si>
  <si>
    <t>Рославль</t>
  </si>
  <si>
    <t>Краснинский</t>
  </si>
  <si>
    <t>м</t>
  </si>
  <si>
    <t>ж</t>
  </si>
  <si>
    <t>Юноши</t>
  </si>
  <si>
    <t>Протокол результатов среди городских классов-команд</t>
  </si>
  <si>
    <t>Протокол результатов среди сельских классов-команд</t>
  </si>
  <si>
    <t>Протокол командных результатов  среди сельских классов-команд</t>
  </si>
  <si>
    <t>Протокол командных результатов среди городских классов-команд</t>
  </si>
  <si>
    <t>Губский Виктор</t>
  </si>
  <si>
    <t>Евстратиков Степан</t>
  </si>
  <si>
    <t>Кириленко Кирилл</t>
  </si>
  <si>
    <t>Расликов Ярослав</t>
  </si>
  <si>
    <t>Локоткова Татьяна</t>
  </si>
  <si>
    <t xml:space="preserve">Денисова Ангелина </t>
  </si>
  <si>
    <t>Леоненкова Анжелика</t>
  </si>
  <si>
    <t>Новикова Анастасия</t>
  </si>
  <si>
    <t xml:space="preserve">Майоров Михаил </t>
  </si>
  <si>
    <t>Коротюк Валентин</t>
  </si>
  <si>
    <t xml:space="preserve">Квартирко Александр </t>
  </si>
  <si>
    <t xml:space="preserve">Новиков Николай </t>
  </si>
  <si>
    <t xml:space="preserve">Снегирева Екатерина </t>
  </si>
  <si>
    <t xml:space="preserve">Бурденкова Кристина </t>
  </si>
  <si>
    <t xml:space="preserve">Толкачева Полина </t>
  </si>
  <si>
    <t>Руднянский</t>
  </si>
  <si>
    <t xml:space="preserve">Агеев Илья </t>
  </si>
  <si>
    <t xml:space="preserve">Зиненко Константин </t>
  </si>
  <si>
    <t xml:space="preserve">Луньков Данила </t>
  </si>
  <si>
    <t>Умеренков Александр</t>
  </si>
  <si>
    <t xml:space="preserve">Брусникина Алена </t>
  </si>
  <si>
    <t xml:space="preserve">Жукова Полина </t>
  </si>
  <si>
    <t xml:space="preserve">Сидоренкова Анна </t>
  </si>
  <si>
    <t xml:space="preserve">Ануфриенкова Яна </t>
  </si>
  <si>
    <t>Починковский</t>
  </si>
  <si>
    <t xml:space="preserve">Белоусов Данила </t>
  </si>
  <si>
    <t xml:space="preserve">Богдан Илья </t>
  </si>
  <si>
    <t xml:space="preserve">Васильков Дмитрий </t>
  </si>
  <si>
    <t xml:space="preserve">Вихрова Екатерина </t>
  </si>
  <si>
    <t>Высокович Алина</t>
  </si>
  <si>
    <t xml:space="preserve">Коваль Мария </t>
  </si>
  <si>
    <t>Хиславичский</t>
  </si>
  <si>
    <t xml:space="preserve">Сосин Александр </t>
  </si>
  <si>
    <t>Васьков Роман</t>
  </si>
  <si>
    <t xml:space="preserve">Соловьев Илья </t>
  </si>
  <si>
    <t xml:space="preserve">Гончаров Денис </t>
  </si>
  <si>
    <t xml:space="preserve">Анохина Елизавета </t>
  </si>
  <si>
    <t xml:space="preserve">Матвеева Екатерина </t>
  </si>
  <si>
    <t xml:space="preserve">Деменкова Анастасия </t>
  </si>
  <si>
    <t xml:space="preserve">Статьева Марина </t>
  </si>
  <si>
    <t>Бег 30 м</t>
  </si>
  <si>
    <t>17 мая 2016 года</t>
  </si>
  <si>
    <t>Листратенкова Е.П.</t>
  </si>
  <si>
    <t>Хиславичский район</t>
  </si>
  <si>
    <t>Починковский район</t>
  </si>
  <si>
    <t>г. Вязьма</t>
  </si>
  <si>
    <t xml:space="preserve">Сороков Денис </t>
  </si>
  <si>
    <t xml:space="preserve">Прижибельский  Даниил </t>
  </si>
  <si>
    <t xml:space="preserve">Карапухин Антон  </t>
  </si>
  <si>
    <t xml:space="preserve">Симонов Павел  </t>
  </si>
  <si>
    <t xml:space="preserve">Алексеева Анастасия  </t>
  </si>
  <si>
    <t xml:space="preserve">Гвоздова  Владилена  </t>
  </si>
  <si>
    <t xml:space="preserve">Ионова Алина </t>
  </si>
  <si>
    <t xml:space="preserve">Румянцева Диана  </t>
  </si>
  <si>
    <t>Вязьма</t>
  </si>
  <si>
    <t>Рднянский район</t>
  </si>
  <si>
    <t>Директор СОГБУДО</t>
  </si>
  <si>
    <t>"Детско-юношеский центр туризма,</t>
  </si>
  <si>
    <t>краеведения и спорта"</t>
  </si>
  <si>
    <t>Гл. судья</t>
  </si>
  <si>
    <t>__________________ Малахов М.И.</t>
  </si>
  <si>
    <t>Немченко Александра</t>
  </si>
  <si>
    <t>Шустов Антон</t>
  </si>
  <si>
    <t>Василенкова Ульяна</t>
  </si>
  <si>
    <t>Ефимов Дмитрий</t>
  </si>
  <si>
    <t>Космин Владислав</t>
  </si>
  <si>
    <t>Чебану Кристиан</t>
  </si>
  <si>
    <t>Федотов Данила</t>
  </si>
  <si>
    <t>Пушкарева Диана</t>
  </si>
  <si>
    <t>Гусева Валерия</t>
  </si>
  <si>
    <t>Москалева Анастасия</t>
  </si>
  <si>
    <t>Якушева София</t>
  </si>
  <si>
    <t>Угранский</t>
  </si>
  <si>
    <t>Десногорск</t>
  </si>
  <si>
    <t>Богданович Евгений</t>
  </si>
  <si>
    <t>Грищенков Сергей</t>
  </si>
  <si>
    <t>Комаров Артем</t>
  </si>
  <si>
    <t>Мануков Василий</t>
  </si>
  <si>
    <t>Костюкова Варвара</t>
  </si>
  <si>
    <t>Кузютичева Екатерина</t>
  </si>
  <si>
    <t>Лебедева Юлия</t>
  </si>
  <si>
    <t>Чухлебова Анастасия</t>
  </si>
  <si>
    <t>Смоленский</t>
  </si>
  <si>
    <t>Ануфриева Анна</t>
  </si>
  <si>
    <t>Зверзина Виктория</t>
  </si>
  <si>
    <t>Лаврова Валерия</t>
  </si>
  <si>
    <t>Новинская Диана</t>
  </si>
  <si>
    <t>Ковалев Даниил</t>
  </si>
  <si>
    <t>Кондратьев Максим</t>
  </si>
  <si>
    <t>Михайлов Арсений</t>
  </si>
  <si>
    <t>Пастухов Александр</t>
  </si>
  <si>
    <t>Девушки</t>
  </si>
  <si>
    <t>Сумма</t>
  </si>
  <si>
    <t>Баллы</t>
  </si>
  <si>
    <t>Командный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</si>
</sst>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[$-FC19]d\ mmmm\ yyyy\ &quot;г.&quot;"/>
    <numFmt numFmtId="166" formatCode="mmm/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left"/>
    </xf>
    <xf numFmtId="0" fontId="49" fillId="0" borderId="0" xfId="0" applyFont="1" applyBorder="1" applyAlignment="1">
      <alignment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7" borderId="12" xfId="0" applyFont="1" applyFill="1" applyBorder="1" applyAlignment="1">
      <alignment horizontal="center" vertical="center" wrapText="1"/>
    </xf>
    <xf numFmtId="0" fontId="51" fillId="7" borderId="11" xfId="0" applyFont="1" applyFill="1" applyBorder="1" applyAlignment="1">
      <alignment horizontal="center" vertical="center" wrapText="1"/>
    </xf>
    <xf numFmtId="0" fontId="51" fillId="7" borderId="13" xfId="0" applyFont="1" applyFill="1" applyBorder="1" applyAlignment="1">
      <alignment horizontal="center" vertical="center" wrapText="1"/>
    </xf>
    <xf numFmtId="0" fontId="47" fillId="7" borderId="14" xfId="0" applyFont="1" applyFill="1" applyBorder="1" applyAlignment="1">
      <alignment/>
    </xf>
    <xf numFmtId="0" fontId="47" fillId="7" borderId="10" xfId="0" applyFont="1" applyFill="1" applyBorder="1" applyAlignment="1">
      <alignment/>
    </xf>
    <xf numFmtId="0" fontId="47" fillId="0" borderId="0" xfId="0" applyFont="1" applyAlignment="1">
      <alignment/>
    </xf>
    <xf numFmtId="0" fontId="0" fillId="33" borderId="0" xfId="0" applyFill="1" applyAlignment="1">
      <alignment/>
    </xf>
    <xf numFmtId="0" fontId="47" fillId="33" borderId="15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14" fontId="49" fillId="0" borderId="0" xfId="0" applyNumberFormat="1" applyFont="1" applyBorder="1" applyAlignment="1">
      <alignment horizontal="center"/>
    </xf>
    <xf numFmtId="0" fontId="48" fillId="0" borderId="10" xfId="0" applyFont="1" applyFill="1" applyBorder="1" applyAlignment="1">
      <alignment vertical="center" wrapText="1"/>
    </xf>
    <xf numFmtId="47" fontId="47" fillId="0" borderId="13" xfId="0" applyNumberFormat="1" applyFont="1" applyBorder="1" applyAlignment="1">
      <alignment/>
    </xf>
    <xf numFmtId="1" fontId="47" fillId="7" borderId="10" xfId="0" applyNumberFormat="1" applyFont="1" applyFill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7" fillId="33" borderId="0" xfId="0" applyFont="1" applyFill="1" applyBorder="1" applyAlignment="1">
      <alignment horizontal="center" vertical="center"/>
    </xf>
    <xf numFmtId="164" fontId="47" fillId="0" borderId="0" xfId="0" applyNumberFormat="1" applyFont="1" applyBorder="1" applyAlignment="1">
      <alignment/>
    </xf>
    <xf numFmtId="47" fontId="47" fillId="33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52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164" fontId="47" fillId="0" borderId="0" xfId="0" applyNumberFormat="1" applyFont="1" applyFill="1" applyBorder="1" applyAlignment="1">
      <alignment/>
    </xf>
    <xf numFmtId="47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17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54" fillId="0" borderId="19" xfId="0" applyFont="1" applyBorder="1" applyAlignment="1">
      <alignment/>
    </xf>
    <xf numFmtId="0" fontId="47" fillId="0" borderId="19" xfId="0" applyFont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/>
    </xf>
    <xf numFmtId="0" fontId="54" fillId="0" borderId="20" xfId="0" applyFont="1" applyBorder="1" applyAlignment="1">
      <alignment/>
    </xf>
    <xf numFmtId="0" fontId="47" fillId="0" borderId="20" xfId="0" applyFont="1" applyBorder="1" applyAlignment="1">
      <alignment horizontal="center" vertical="center" wrapText="1"/>
    </xf>
    <xf numFmtId="1" fontId="47" fillId="7" borderId="16" xfId="0" applyNumberFormat="1" applyFont="1" applyFill="1" applyBorder="1" applyAlignment="1">
      <alignment/>
    </xf>
    <xf numFmtId="0" fontId="47" fillId="7" borderId="21" xfId="0" applyFont="1" applyFill="1" applyBorder="1" applyAlignment="1">
      <alignment/>
    </xf>
    <xf numFmtId="0" fontId="47" fillId="7" borderId="16" xfId="0" applyFont="1" applyFill="1" applyBorder="1" applyAlignment="1">
      <alignment/>
    </xf>
    <xf numFmtId="47" fontId="47" fillId="0" borderId="22" xfId="0" applyNumberFormat="1" applyFont="1" applyBorder="1" applyAlignment="1">
      <alignment/>
    </xf>
    <xf numFmtId="0" fontId="47" fillId="7" borderId="17" xfId="0" applyFont="1" applyFill="1" applyBorder="1" applyAlignment="1">
      <alignment/>
    </xf>
    <xf numFmtId="0" fontId="51" fillId="34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47" fillId="34" borderId="10" xfId="0" applyFont="1" applyFill="1" applyBorder="1" applyAlignment="1">
      <alignment/>
    </xf>
    <xf numFmtId="0" fontId="47" fillId="34" borderId="17" xfId="0" applyFont="1" applyFill="1" applyBorder="1" applyAlignment="1">
      <alignment/>
    </xf>
    <xf numFmtId="0" fontId="47" fillId="34" borderId="16" xfId="0" applyFont="1" applyFill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33" borderId="23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47" fillId="0" borderId="24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right" vertical="center"/>
    </xf>
    <xf numFmtId="0" fontId="47" fillId="0" borderId="11" xfId="0" applyFont="1" applyBorder="1" applyAlignment="1">
      <alignment/>
    </xf>
    <xf numFmtId="164" fontId="47" fillId="33" borderId="14" xfId="0" applyNumberFormat="1" applyFont="1" applyFill="1" applyBorder="1" applyAlignment="1">
      <alignment/>
    </xf>
    <xf numFmtId="164" fontId="47" fillId="0" borderId="1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0" fontId="47" fillId="33" borderId="26" xfId="0" applyFont="1" applyFill="1" applyBorder="1" applyAlignment="1">
      <alignment horizontal="center" vertical="center"/>
    </xf>
    <xf numFmtId="0" fontId="47" fillId="7" borderId="13" xfId="0" applyFont="1" applyFill="1" applyBorder="1" applyAlignment="1">
      <alignment/>
    </xf>
    <xf numFmtId="0" fontId="47" fillId="7" borderId="25" xfId="0" applyFont="1" applyFill="1" applyBorder="1" applyAlignment="1">
      <alignment/>
    </xf>
    <xf numFmtId="1" fontId="47" fillId="7" borderId="17" xfId="0" applyNumberFormat="1" applyFont="1" applyFill="1" applyBorder="1" applyAlignment="1">
      <alignment/>
    </xf>
    <xf numFmtId="0" fontId="47" fillId="7" borderId="22" xfId="0" applyFont="1" applyFill="1" applyBorder="1" applyAlignment="1">
      <alignment/>
    </xf>
    <xf numFmtId="47" fontId="47" fillId="33" borderId="13" xfId="0" applyNumberFormat="1" applyFont="1" applyFill="1" applyBorder="1" applyAlignment="1">
      <alignment/>
    </xf>
    <xf numFmtId="0" fontId="47" fillId="0" borderId="26" xfId="0" applyFont="1" applyBorder="1" applyAlignment="1">
      <alignment horizontal="center" vertical="center"/>
    </xf>
    <xf numFmtId="0" fontId="47" fillId="33" borderId="11" xfId="0" applyFont="1" applyFill="1" applyBorder="1" applyAlignment="1">
      <alignment vertical="center" wrapText="1"/>
    </xf>
    <xf numFmtId="164" fontId="47" fillId="0" borderId="13" xfId="0" applyNumberFormat="1" applyFont="1" applyBorder="1" applyAlignment="1">
      <alignment/>
    </xf>
    <xf numFmtId="0" fontId="47" fillId="33" borderId="17" xfId="0" applyFont="1" applyFill="1" applyBorder="1" applyAlignment="1">
      <alignment horizontal="right" vertical="center"/>
    </xf>
    <xf numFmtId="164" fontId="47" fillId="0" borderId="22" xfId="0" applyNumberFormat="1" applyFont="1" applyBorder="1" applyAlignment="1">
      <alignment/>
    </xf>
    <xf numFmtId="0" fontId="47" fillId="7" borderId="27" xfId="0" applyFont="1" applyFill="1" applyBorder="1" applyAlignment="1">
      <alignment/>
    </xf>
    <xf numFmtId="0" fontId="47" fillId="7" borderId="28" xfId="0" applyFont="1" applyFill="1" applyBorder="1" applyAlignment="1">
      <alignment/>
    </xf>
    <xf numFmtId="164" fontId="47" fillId="0" borderId="29" xfId="0" applyNumberFormat="1" applyFont="1" applyBorder="1" applyAlignment="1">
      <alignment/>
    </xf>
    <xf numFmtId="0" fontId="47" fillId="34" borderId="30" xfId="0" applyFont="1" applyFill="1" applyBorder="1" applyAlignment="1">
      <alignment/>
    </xf>
    <xf numFmtId="0" fontId="47" fillId="33" borderId="30" xfId="0" applyFont="1" applyFill="1" applyBorder="1" applyAlignment="1">
      <alignment/>
    </xf>
    <xf numFmtId="0" fontId="47" fillId="33" borderId="30" xfId="0" applyFont="1" applyFill="1" applyBorder="1" applyAlignment="1">
      <alignment horizontal="right" vertical="center"/>
    </xf>
    <xf numFmtId="164" fontId="47" fillId="0" borderId="31" xfId="0" applyNumberFormat="1" applyFont="1" applyBorder="1" applyAlignment="1">
      <alignment/>
    </xf>
    <xf numFmtId="0" fontId="47" fillId="7" borderId="29" xfId="0" applyFont="1" applyFill="1" applyBorder="1" applyAlignment="1">
      <alignment/>
    </xf>
    <xf numFmtId="0" fontId="47" fillId="7" borderId="30" xfId="0" applyFont="1" applyFill="1" applyBorder="1" applyAlignment="1">
      <alignment/>
    </xf>
    <xf numFmtId="1" fontId="47" fillId="7" borderId="30" xfId="0" applyNumberFormat="1" applyFont="1" applyFill="1" applyBorder="1" applyAlignment="1">
      <alignment/>
    </xf>
    <xf numFmtId="0" fontId="47" fillId="7" borderId="31" xfId="0" applyFont="1" applyFill="1" applyBorder="1" applyAlignment="1">
      <alignment/>
    </xf>
    <xf numFmtId="0" fontId="47" fillId="7" borderId="32" xfId="0" applyFont="1" applyFill="1" applyBorder="1" applyAlignment="1">
      <alignment/>
    </xf>
    <xf numFmtId="1" fontId="47" fillId="7" borderId="32" xfId="0" applyNumberFormat="1" applyFont="1" applyFill="1" applyBorder="1" applyAlignment="1">
      <alignment/>
    </xf>
    <xf numFmtId="0" fontId="47" fillId="7" borderId="33" xfId="0" applyFont="1" applyFill="1" applyBorder="1" applyAlignment="1">
      <alignment/>
    </xf>
    <xf numFmtId="0" fontId="47" fillId="34" borderId="32" xfId="0" applyFont="1" applyFill="1" applyBorder="1" applyAlignment="1">
      <alignment/>
    </xf>
    <xf numFmtId="0" fontId="47" fillId="0" borderId="14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/>
    </xf>
    <xf numFmtId="0" fontId="47" fillId="0" borderId="23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0" fontId="55" fillId="7" borderId="36" xfId="0" applyFont="1" applyFill="1" applyBorder="1" applyAlignment="1">
      <alignment horizontal="center"/>
    </xf>
    <xf numFmtId="0" fontId="55" fillId="7" borderId="37" xfId="0" applyFont="1" applyFill="1" applyBorder="1" applyAlignment="1">
      <alignment horizontal="center"/>
    </xf>
    <xf numFmtId="0" fontId="55" fillId="7" borderId="38" xfId="0" applyFont="1" applyFill="1" applyBorder="1" applyAlignment="1">
      <alignment horizontal="center"/>
    </xf>
    <xf numFmtId="0" fontId="55" fillId="0" borderId="0" xfId="0" applyFont="1" applyBorder="1" applyAlignment="1">
      <alignment horizontal="center" wrapText="1"/>
    </xf>
    <xf numFmtId="0" fontId="55" fillId="0" borderId="18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V93"/>
  <sheetViews>
    <sheetView zoomScale="78" zoomScaleNormal="78" zoomScalePageLayoutView="0" workbookViewId="0" topLeftCell="A1">
      <pane ySplit="8" topLeftCell="A9" activePane="bottomLeft" state="frozen"/>
      <selection pane="topLeft" activeCell="A1" sqref="A1"/>
      <selection pane="bottomLeft" activeCell="M68" sqref="M68:S91"/>
    </sheetView>
  </sheetViews>
  <sheetFormatPr defaultColWidth="9.140625" defaultRowHeight="15" outlineLevelRow="1"/>
  <cols>
    <col min="1" max="1" width="4.140625" style="0" customWidth="1"/>
    <col min="2" max="2" width="31.140625" style="0" customWidth="1"/>
    <col min="3" max="3" width="9.57421875" style="0" customWidth="1"/>
    <col min="4" max="4" width="5.7109375" style="0" customWidth="1"/>
    <col min="5" max="5" width="17.7109375" style="0" customWidth="1"/>
    <col min="6" max="6" width="9.140625" style="0" customWidth="1"/>
    <col min="7" max="8" width="10.57421875" style="0" customWidth="1"/>
    <col min="9" max="9" width="9.140625" style="0" customWidth="1"/>
    <col min="10" max="10" width="9.00390625" style="0" customWidth="1"/>
    <col min="11" max="11" width="11.140625" style="0" customWidth="1"/>
    <col min="12" max="12" width="11.8515625" style="0" customWidth="1"/>
    <col min="13" max="13" width="9.140625" style="0" customWidth="1"/>
    <col min="14" max="15" width="9.28125" style="0" customWidth="1"/>
    <col min="16" max="16" width="10.421875" style="0" customWidth="1"/>
    <col min="17" max="17" width="10.8515625" style="0" customWidth="1"/>
    <col min="18" max="18" width="11.140625" style="0" customWidth="1"/>
    <col min="19" max="19" width="12.421875" style="0" customWidth="1"/>
    <col min="20" max="21" width="9.28125" style="0" customWidth="1"/>
    <col min="22" max="22" width="11.57421875" style="0" customWidth="1"/>
  </cols>
  <sheetData>
    <row r="1" spans="2:22" ht="22.5">
      <c r="B1" s="130" t="s">
        <v>32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3" spans="1:22" ht="21.75" customHeight="1" outlineLevel="1">
      <c r="A3" s="131" t="s">
        <v>44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67"/>
      <c r="V3" s="21"/>
    </row>
    <row r="4" spans="1:22" ht="21" customHeight="1" outlineLevel="1">
      <c r="A4" s="7"/>
      <c r="B4" s="8" t="s">
        <v>141</v>
      </c>
      <c r="C4" s="8" t="s">
        <v>42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8.75" outlineLevel="1">
      <c r="A5" s="47"/>
      <c r="B5" s="6" t="s">
        <v>30</v>
      </c>
      <c r="C5" s="6"/>
      <c r="D5" s="47"/>
      <c r="E5" s="40">
        <v>42507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ht="21" customHeight="1" outlineLevel="1" thickBot="1">
      <c r="A6" s="132" t="s">
        <v>0</v>
      </c>
      <c r="B6" s="132" t="s">
        <v>3</v>
      </c>
      <c r="C6" s="132" t="s">
        <v>24</v>
      </c>
      <c r="D6" s="132" t="s">
        <v>4</v>
      </c>
      <c r="E6" s="133" t="s">
        <v>5</v>
      </c>
      <c r="F6" s="136" t="s">
        <v>6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3" t="s">
        <v>140</v>
      </c>
      <c r="U6" s="133" t="s">
        <v>139</v>
      </c>
      <c r="V6" s="132" t="s">
        <v>2</v>
      </c>
    </row>
    <row r="7" spans="1:22" ht="15.75" outlineLevel="1">
      <c r="A7" s="132"/>
      <c r="B7" s="132"/>
      <c r="C7" s="132"/>
      <c r="D7" s="132"/>
      <c r="E7" s="134"/>
      <c r="F7" s="141" t="s">
        <v>31</v>
      </c>
      <c r="G7" s="142"/>
      <c r="H7" s="142"/>
      <c r="I7" s="142"/>
      <c r="J7" s="142"/>
      <c r="K7" s="142"/>
      <c r="L7" s="143"/>
      <c r="M7" s="144" t="s">
        <v>1</v>
      </c>
      <c r="N7" s="145"/>
      <c r="O7" s="145"/>
      <c r="P7" s="145"/>
      <c r="Q7" s="145"/>
      <c r="R7" s="145"/>
      <c r="S7" s="146"/>
      <c r="T7" s="137"/>
      <c r="U7" s="137"/>
      <c r="V7" s="132"/>
    </row>
    <row r="8" spans="1:22" ht="33.75" customHeight="1" outlineLevel="1">
      <c r="A8" s="132"/>
      <c r="B8" s="132"/>
      <c r="C8" s="132"/>
      <c r="D8" s="132"/>
      <c r="E8" s="135"/>
      <c r="F8" s="29" t="s">
        <v>87</v>
      </c>
      <c r="G8" s="28" t="s">
        <v>34</v>
      </c>
      <c r="H8" s="83" t="s">
        <v>33</v>
      </c>
      <c r="I8" s="28" t="s">
        <v>8</v>
      </c>
      <c r="J8" s="28" t="s">
        <v>9</v>
      </c>
      <c r="K8" s="28" t="s">
        <v>10</v>
      </c>
      <c r="L8" s="30" t="s">
        <v>11</v>
      </c>
      <c r="M8" s="31" t="s">
        <v>87</v>
      </c>
      <c r="N8" s="32" t="s">
        <v>34</v>
      </c>
      <c r="O8" s="83" t="s">
        <v>35</v>
      </c>
      <c r="P8" s="32" t="s">
        <v>8</v>
      </c>
      <c r="Q8" s="32" t="s">
        <v>9</v>
      </c>
      <c r="R8" s="32" t="s">
        <v>10</v>
      </c>
      <c r="S8" s="33" t="s">
        <v>11</v>
      </c>
      <c r="T8" s="138"/>
      <c r="U8" s="138"/>
      <c r="V8" s="132"/>
    </row>
    <row r="9" spans="1:22" s="37" customFormat="1" ht="16.5" customHeight="1" outlineLevel="1">
      <c r="A9" s="39">
        <v>1</v>
      </c>
      <c r="B9" s="24" t="s">
        <v>53</v>
      </c>
      <c r="C9" s="16">
        <v>12</v>
      </c>
      <c r="D9" s="16" t="s">
        <v>41</v>
      </c>
      <c r="E9" s="98" t="s">
        <v>39</v>
      </c>
      <c r="F9" s="100">
        <v>5.671296296296297E-05</v>
      </c>
      <c r="G9" s="86"/>
      <c r="H9" s="4">
        <v>36</v>
      </c>
      <c r="I9" s="4">
        <v>36</v>
      </c>
      <c r="J9" s="4">
        <v>25</v>
      </c>
      <c r="K9" s="4">
        <v>203</v>
      </c>
      <c r="L9" s="107">
        <v>0.0032037037037037034</v>
      </c>
      <c r="M9" s="34">
        <v>64</v>
      </c>
      <c r="N9" s="86"/>
      <c r="O9" s="35">
        <v>60</v>
      </c>
      <c r="P9" s="35">
        <v>64</v>
      </c>
      <c r="Q9" s="35">
        <v>62</v>
      </c>
      <c r="R9" s="43">
        <v>51</v>
      </c>
      <c r="S9" s="103">
        <v>34</v>
      </c>
      <c r="T9" s="102">
        <f aca="true" t="shared" si="0" ref="T9:T16">SUM(M9:S9)</f>
        <v>335</v>
      </c>
      <c r="U9" s="92">
        <f>SUM(T9,T10,T11,T13,T14,T15)</f>
        <v>1704</v>
      </c>
      <c r="V9" s="133">
        <v>1</v>
      </c>
    </row>
    <row r="10" spans="1:22" s="37" customFormat="1" ht="15" customHeight="1" outlineLevel="1">
      <c r="A10" s="39">
        <v>2</v>
      </c>
      <c r="B10" s="24" t="s">
        <v>54</v>
      </c>
      <c r="C10" s="16">
        <v>12</v>
      </c>
      <c r="D10" s="16" t="s">
        <v>41</v>
      </c>
      <c r="E10" s="98" t="s">
        <v>39</v>
      </c>
      <c r="F10" s="100">
        <v>6.0185185185185194E-05</v>
      </c>
      <c r="G10" s="86"/>
      <c r="H10" s="4">
        <v>43</v>
      </c>
      <c r="I10" s="4">
        <v>35</v>
      </c>
      <c r="J10" s="4">
        <v>20</v>
      </c>
      <c r="K10" s="4">
        <v>210</v>
      </c>
      <c r="L10" s="107">
        <v>0.0031030092592592598</v>
      </c>
      <c r="M10" s="34">
        <v>56</v>
      </c>
      <c r="N10" s="86"/>
      <c r="O10" s="35">
        <v>63</v>
      </c>
      <c r="P10" s="35">
        <v>62</v>
      </c>
      <c r="Q10" s="35">
        <v>52</v>
      </c>
      <c r="R10" s="43">
        <v>55</v>
      </c>
      <c r="S10" s="103">
        <v>37</v>
      </c>
      <c r="T10" s="102">
        <f t="shared" si="0"/>
        <v>325</v>
      </c>
      <c r="U10" s="92"/>
      <c r="V10" s="139"/>
    </row>
    <row r="11" spans="1:22" ht="17.25" customHeight="1" outlineLevel="1">
      <c r="A11" s="39">
        <v>3</v>
      </c>
      <c r="B11" s="24" t="s">
        <v>51</v>
      </c>
      <c r="C11" s="16">
        <v>12</v>
      </c>
      <c r="D11" s="16" t="s">
        <v>41</v>
      </c>
      <c r="E11" s="98" t="s">
        <v>39</v>
      </c>
      <c r="F11" s="100">
        <v>6.250000000000001E-05</v>
      </c>
      <c r="G11" s="86"/>
      <c r="H11" s="4">
        <v>26</v>
      </c>
      <c r="I11" s="4">
        <v>34</v>
      </c>
      <c r="J11" s="4">
        <v>25</v>
      </c>
      <c r="K11" s="4">
        <v>210</v>
      </c>
      <c r="L11" s="107">
        <v>0.003039351851851852</v>
      </c>
      <c r="M11" s="34">
        <v>50</v>
      </c>
      <c r="N11" s="86"/>
      <c r="O11" s="35">
        <v>46</v>
      </c>
      <c r="P11" s="35">
        <v>60</v>
      </c>
      <c r="Q11" s="35">
        <v>62</v>
      </c>
      <c r="R11" s="43">
        <v>55</v>
      </c>
      <c r="S11" s="103">
        <v>40</v>
      </c>
      <c r="T11" s="102">
        <f t="shared" si="0"/>
        <v>313</v>
      </c>
      <c r="U11" s="92"/>
      <c r="V11" s="139"/>
    </row>
    <row r="12" spans="1:22" ht="15.75" customHeight="1" outlineLevel="1">
      <c r="A12" s="39">
        <v>4</v>
      </c>
      <c r="B12" s="24" t="s">
        <v>52</v>
      </c>
      <c r="C12" s="16">
        <v>12</v>
      </c>
      <c r="D12" s="16" t="s">
        <v>41</v>
      </c>
      <c r="E12" s="98" t="s">
        <v>39</v>
      </c>
      <c r="F12" s="100">
        <v>6.481481481481482E-05</v>
      </c>
      <c r="G12" s="86"/>
      <c r="H12" s="4">
        <v>25</v>
      </c>
      <c r="I12" s="4">
        <v>40</v>
      </c>
      <c r="J12" s="4">
        <v>22</v>
      </c>
      <c r="K12" s="4">
        <v>194</v>
      </c>
      <c r="L12" s="107">
        <v>0.0032708333333333335</v>
      </c>
      <c r="M12" s="34">
        <v>40</v>
      </c>
      <c r="N12" s="86"/>
      <c r="O12" s="35">
        <v>44</v>
      </c>
      <c r="P12" s="35">
        <v>70</v>
      </c>
      <c r="Q12" s="35">
        <v>56</v>
      </c>
      <c r="R12" s="43">
        <v>44</v>
      </c>
      <c r="S12" s="103">
        <v>32</v>
      </c>
      <c r="T12" s="102">
        <f t="shared" si="0"/>
        <v>286</v>
      </c>
      <c r="U12" s="92"/>
      <c r="V12" s="139"/>
    </row>
    <row r="13" spans="1:22" ht="15.75" customHeight="1" outlineLevel="1">
      <c r="A13" s="39">
        <v>5</v>
      </c>
      <c r="B13" s="24" t="s">
        <v>50</v>
      </c>
      <c r="C13" s="16">
        <v>12</v>
      </c>
      <c r="D13" s="16" t="s">
        <v>40</v>
      </c>
      <c r="E13" s="98" t="s">
        <v>39</v>
      </c>
      <c r="F13" s="100">
        <v>5.902777777777777E-05</v>
      </c>
      <c r="G13" s="4">
        <v>12</v>
      </c>
      <c r="H13" s="84"/>
      <c r="I13" s="4">
        <v>32</v>
      </c>
      <c r="J13" s="4">
        <v>13</v>
      </c>
      <c r="K13" s="4">
        <v>210</v>
      </c>
      <c r="L13" s="42">
        <v>0.003025462962962963</v>
      </c>
      <c r="M13" s="34">
        <v>50</v>
      </c>
      <c r="N13" s="35">
        <v>54</v>
      </c>
      <c r="O13" s="86"/>
      <c r="P13" s="35">
        <v>50</v>
      </c>
      <c r="Q13" s="35">
        <v>42</v>
      </c>
      <c r="R13" s="43">
        <v>45</v>
      </c>
      <c r="S13" s="103">
        <v>29</v>
      </c>
      <c r="T13" s="102">
        <f t="shared" si="0"/>
        <v>270</v>
      </c>
      <c r="U13" s="92"/>
      <c r="V13" s="139"/>
    </row>
    <row r="14" spans="1:22" ht="15.75" customHeight="1" outlineLevel="1">
      <c r="A14" s="39">
        <v>6</v>
      </c>
      <c r="B14" s="24" t="s">
        <v>48</v>
      </c>
      <c r="C14" s="16">
        <v>12</v>
      </c>
      <c r="D14" s="16" t="s">
        <v>40</v>
      </c>
      <c r="E14" s="98" t="s">
        <v>39</v>
      </c>
      <c r="F14" s="100">
        <v>6.134259259259259E-05</v>
      </c>
      <c r="G14" s="4">
        <v>8</v>
      </c>
      <c r="H14" s="84"/>
      <c r="I14" s="4">
        <v>29</v>
      </c>
      <c r="J14" s="4">
        <v>25</v>
      </c>
      <c r="K14" s="4">
        <v>193</v>
      </c>
      <c r="L14" s="107">
        <v>0.0029004629629629628</v>
      </c>
      <c r="M14" s="34">
        <v>40</v>
      </c>
      <c r="N14" s="35">
        <v>37</v>
      </c>
      <c r="O14" s="86"/>
      <c r="P14" s="35">
        <v>42</v>
      </c>
      <c r="Q14" s="35">
        <v>66</v>
      </c>
      <c r="R14" s="43">
        <v>31</v>
      </c>
      <c r="S14" s="103">
        <v>34</v>
      </c>
      <c r="T14" s="102">
        <f t="shared" si="0"/>
        <v>250</v>
      </c>
      <c r="U14" s="92"/>
      <c r="V14" s="139"/>
    </row>
    <row r="15" spans="1:22" ht="15.75" customHeight="1" outlineLevel="1">
      <c r="A15" s="39">
        <v>7</v>
      </c>
      <c r="B15" s="24" t="s">
        <v>49</v>
      </c>
      <c r="C15" s="16">
        <v>12</v>
      </c>
      <c r="D15" s="16" t="s">
        <v>40</v>
      </c>
      <c r="E15" s="98" t="s">
        <v>39</v>
      </c>
      <c r="F15" s="100">
        <v>0.003530092592592592</v>
      </c>
      <c r="G15" s="4">
        <v>12</v>
      </c>
      <c r="H15" s="84"/>
      <c r="I15" s="4">
        <v>37</v>
      </c>
      <c r="J15" s="4">
        <v>12</v>
      </c>
      <c r="K15" s="4">
        <v>183</v>
      </c>
      <c r="L15" s="42">
        <v>0.002953703703703703</v>
      </c>
      <c r="M15" s="34">
        <v>1</v>
      </c>
      <c r="N15" s="35">
        <v>54</v>
      </c>
      <c r="O15" s="86"/>
      <c r="P15" s="35">
        <v>60</v>
      </c>
      <c r="Q15" s="35">
        <v>38</v>
      </c>
      <c r="R15" s="43">
        <v>26</v>
      </c>
      <c r="S15" s="103">
        <v>32</v>
      </c>
      <c r="T15" s="102">
        <f t="shared" si="0"/>
        <v>211</v>
      </c>
      <c r="U15" s="92"/>
      <c r="V15" s="139"/>
    </row>
    <row r="16" spans="1:22" ht="15.75" customHeight="1" outlineLevel="1">
      <c r="A16" s="39">
        <v>8</v>
      </c>
      <c r="B16" s="24" t="s">
        <v>47</v>
      </c>
      <c r="C16" s="16">
        <v>13</v>
      </c>
      <c r="D16" s="16" t="s">
        <v>40</v>
      </c>
      <c r="E16" s="98" t="s">
        <v>39</v>
      </c>
      <c r="F16" s="100">
        <v>6.36574074074074E-05</v>
      </c>
      <c r="G16" s="4">
        <v>4</v>
      </c>
      <c r="H16" s="84"/>
      <c r="I16" s="4">
        <v>31</v>
      </c>
      <c r="J16" s="4">
        <v>10</v>
      </c>
      <c r="K16" s="4">
        <v>178</v>
      </c>
      <c r="L16" s="107">
        <v>0.002856481481481481</v>
      </c>
      <c r="M16" s="34">
        <v>24</v>
      </c>
      <c r="N16" s="35">
        <v>17</v>
      </c>
      <c r="O16" s="86"/>
      <c r="P16" s="35">
        <v>40</v>
      </c>
      <c r="Q16" s="35">
        <v>30</v>
      </c>
      <c r="R16" s="43">
        <v>17</v>
      </c>
      <c r="S16" s="103">
        <v>29</v>
      </c>
      <c r="T16" s="102">
        <f t="shared" si="0"/>
        <v>157</v>
      </c>
      <c r="U16" s="38"/>
      <c r="V16" s="140"/>
    </row>
    <row r="17" spans="1:22" ht="15.75" customHeight="1" outlineLevel="1">
      <c r="A17" s="39">
        <v>1</v>
      </c>
      <c r="B17" s="24" t="s">
        <v>68</v>
      </c>
      <c r="C17" s="16">
        <v>12</v>
      </c>
      <c r="D17" s="16" t="s">
        <v>41</v>
      </c>
      <c r="E17" s="98" t="s">
        <v>71</v>
      </c>
      <c r="F17" s="100">
        <v>6.250000000000001E-05</v>
      </c>
      <c r="G17" s="86"/>
      <c r="H17" s="4">
        <v>3</v>
      </c>
      <c r="I17" s="4">
        <v>30</v>
      </c>
      <c r="J17" s="4">
        <v>17</v>
      </c>
      <c r="K17" s="4">
        <v>171</v>
      </c>
      <c r="L17" s="107">
        <v>0.00341087962962963</v>
      </c>
      <c r="M17" s="34">
        <v>50</v>
      </c>
      <c r="N17" s="86"/>
      <c r="O17" s="35">
        <v>3</v>
      </c>
      <c r="P17" s="35">
        <v>52</v>
      </c>
      <c r="Q17" s="35">
        <v>44</v>
      </c>
      <c r="R17" s="43">
        <v>30</v>
      </c>
      <c r="S17" s="103">
        <v>28</v>
      </c>
      <c r="T17" s="102">
        <f aca="true" t="shared" si="1" ref="T17:T56">SUM(M17:S17)</f>
        <v>207</v>
      </c>
      <c r="U17" s="92">
        <f>SUM(T17,T18,T19,T21,T22,T23)</f>
        <v>1309</v>
      </c>
      <c r="V17" s="133">
        <v>3</v>
      </c>
    </row>
    <row r="18" spans="1:22" ht="15.75" customHeight="1" outlineLevel="1">
      <c r="A18" s="39">
        <v>2</v>
      </c>
      <c r="B18" s="24" t="s">
        <v>67</v>
      </c>
      <c r="C18" s="16">
        <v>13</v>
      </c>
      <c r="D18" s="16" t="s">
        <v>41</v>
      </c>
      <c r="E18" s="98" t="s">
        <v>71</v>
      </c>
      <c r="F18" s="100">
        <v>6.0185185185185194E-05</v>
      </c>
      <c r="G18" s="86"/>
      <c r="H18" s="4">
        <v>3</v>
      </c>
      <c r="I18" s="4">
        <v>25</v>
      </c>
      <c r="J18" s="4">
        <v>22</v>
      </c>
      <c r="K18" s="4">
        <v>183</v>
      </c>
      <c r="L18" s="107">
        <v>0.00319212962962963</v>
      </c>
      <c r="M18" s="34">
        <v>50</v>
      </c>
      <c r="N18" s="86"/>
      <c r="O18" s="35">
        <v>2</v>
      </c>
      <c r="P18" s="35">
        <v>29</v>
      </c>
      <c r="Q18" s="35">
        <v>52</v>
      </c>
      <c r="R18" s="43">
        <v>29</v>
      </c>
      <c r="S18" s="103">
        <v>30</v>
      </c>
      <c r="T18" s="102">
        <f t="shared" si="1"/>
        <v>192</v>
      </c>
      <c r="U18" s="92"/>
      <c r="V18" s="139"/>
    </row>
    <row r="19" spans="1:22" ht="15.75" customHeight="1" outlineLevel="1">
      <c r="A19" s="39">
        <v>3</v>
      </c>
      <c r="B19" s="24" t="s">
        <v>70</v>
      </c>
      <c r="C19" s="16">
        <v>13</v>
      </c>
      <c r="D19" s="16" t="s">
        <v>41</v>
      </c>
      <c r="E19" s="98" t="s">
        <v>71</v>
      </c>
      <c r="F19" s="100">
        <v>6.481481481481482E-05</v>
      </c>
      <c r="G19" s="86"/>
      <c r="H19" s="4">
        <v>20</v>
      </c>
      <c r="I19" s="4">
        <v>18</v>
      </c>
      <c r="J19" s="4">
        <v>22</v>
      </c>
      <c r="K19" s="4">
        <v>175</v>
      </c>
      <c r="L19" s="107">
        <v>0.0031840277777777774</v>
      </c>
      <c r="M19" s="34">
        <v>32</v>
      </c>
      <c r="N19" s="86"/>
      <c r="O19" s="35">
        <v>28</v>
      </c>
      <c r="P19" s="35">
        <v>16</v>
      </c>
      <c r="Q19" s="35">
        <v>52</v>
      </c>
      <c r="R19" s="43">
        <v>25</v>
      </c>
      <c r="S19" s="103">
        <v>30</v>
      </c>
      <c r="T19" s="102">
        <f t="shared" si="1"/>
        <v>183</v>
      </c>
      <c r="U19" s="92"/>
      <c r="V19" s="139"/>
    </row>
    <row r="20" spans="1:22" ht="15.75" customHeight="1" outlineLevel="1">
      <c r="A20" s="39">
        <v>4</v>
      </c>
      <c r="B20" s="24" t="s">
        <v>69</v>
      </c>
      <c r="C20" s="16">
        <v>12</v>
      </c>
      <c r="D20" s="16" t="s">
        <v>41</v>
      </c>
      <c r="E20" s="98" t="s">
        <v>71</v>
      </c>
      <c r="F20" s="100">
        <v>6.134259259259259E-05</v>
      </c>
      <c r="G20" s="86"/>
      <c r="H20" s="4">
        <v>7</v>
      </c>
      <c r="I20" s="4">
        <v>22</v>
      </c>
      <c r="J20" s="4">
        <v>9</v>
      </c>
      <c r="K20" s="4">
        <v>175</v>
      </c>
      <c r="L20" s="107">
        <v>0.0035185185185185185</v>
      </c>
      <c r="M20" s="34">
        <v>53</v>
      </c>
      <c r="N20" s="86"/>
      <c r="O20" s="35">
        <v>8</v>
      </c>
      <c r="P20" s="35">
        <v>33</v>
      </c>
      <c r="Q20" s="35">
        <v>20</v>
      </c>
      <c r="R20" s="43">
        <v>32</v>
      </c>
      <c r="S20" s="103">
        <v>25</v>
      </c>
      <c r="T20" s="102">
        <f t="shared" si="1"/>
        <v>171</v>
      </c>
      <c r="U20" s="92"/>
      <c r="V20" s="139"/>
    </row>
    <row r="21" spans="1:22" ht="15.75" customHeight="1" outlineLevel="1">
      <c r="A21" s="39">
        <v>5</v>
      </c>
      <c r="B21" s="24" t="s">
        <v>66</v>
      </c>
      <c r="C21" s="16">
        <v>14</v>
      </c>
      <c r="D21" s="16" t="s">
        <v>40</v>
      </c>
      <c r="E21" s="98" t="s">
        <v>71</v>
      </c>
      <c r="F21" s="100">
        <v>5.092592592592592E-05</v>
      </c>
      <c r="G21" s="4">
        <v>20</v>
      </c>
      <c r="H21" s="84"/>
      <c r="I21" s="4">
        <v>37</v>
      </c>
      <c r="J21" s="4">
        <v>14</v>
      </c>
      <c r="K21" s="4">
        <v>223</v>
      </c>
      <c r="L21" s="42">
        <v>0.002890046296296297</v>
      </c>
      <c r="M21" s="34">
        <v>65</v>
      </c>
      <c r="N21" s="35">
        <v>62</v>
      </c>
      <c r="O21" s="86"/>
      <c r="P21" s="35">
        <v>50</v>
      </c>
      <c r="Q21" s="35">
        <v>41</v>
      </c>
      <c r="R21" s="43">
        <v>43</v>
      </c>
      <c r="S21" s="103">
        <v>23</v>
      </c>
      <c r="T21" s="102">
        <f t="shared" si="1"/>
        <v>284</v>
      </c>
      <c r="U21" s="92"/>
      <c r="V21" s="139"/>
    </row>
    <row r="22" spans="1:22" ht="15.75" customHeight="1" outlineLevel="1">
      <c r="A22" s="39">
        <v>6</v>
      </c>
      <c r="B22" s="24" t="s">
        <v>64</v>
      </c>
      <c r="C22" s="16">
        <v>13</v>
      </c>
      <c r="D22" s="16" t="s">
        <v>40</v>
      </c>
      <c r="E22" s="98" t="s">
        <v>71</v>
      </c>
      <c r="F22" s="100">
        <v>5.7870370370370366E-05</v>
      </c>
      <c r="G22" s="4">
        <v>8</v>
      </c>
      <c r="H22" s="84"/>
      <c r="I22" s="4">
        <v>30</v>
      </c>
      <c r="J22" s="4">
        <v>9</v>
      </c>
      <c r="K22" s="4">
        <v>216</v>
      </c>
      <c r="L22" s="42">
        <v>0.0025520833333333333</v>
      </c>
      <c r="M22" s="34">
        <v>45</v>
      </c>
      <c r="N22" s="35">
        <v>30</v>
      </c>
      <c r="O22" s="86"/>
      <c r="P22" s="35">
        <v>38</v>
      </c>
      <c r="Q22" s="35">
        <v>28</v>
      </c>
      <c r="R22" s="43">
        <v>41</v>
      </c>
      <c r="S22" s="103">
        <v>45</v>
      </c>
      <c r="T22" s="102">
        <f t="shared" si="1"/>
        <v>227</v>
      </c>
      <c r="U22" s="92"/>
      <c r="V22" s="139"/>
    </row>
    <row r="23" spans="1:22" ht="15.75" customHeight="1" outlineLevel="1">
      <c r="A23" s="39">
        <v>7</v>
      </c>
      <c r="B23" s="24" t="s">
        <v>63</v>
      </c>
      <c r="C23" s="16">
        <v>12</v>
      </c>
      <c r="D23" s="16" t="s">
        <v>40</v>
      </c>
      <c r="E23" s="98" t="s">
        <v>71</v>
      </c>
      <c r="F23" s="100">
        <v>5.7870370370370366E-05</v>
      </c>
      <c r="G23" s="4">
        <v>8</v>
      </c>
      <c r="H23" s="84"/>
      <c r="I23" s="4">
        <v>35</v>
      </c>
      <c r="J23" s="4">
        <v>2</v>
      </c>
      <c r="K23" s="4">
        <v>201</v>
      </c>
      <c r="L23" s="42">
        <v>0.0033645833333333336</v>
      </c>
      <c r="M23" s="34">
        <v>53</v>
      </c>
      <c r="N23" s="35">
        <v>37</v>
      </c>
      <c r="O23" s="86"/>
      <c r="P23" s="35">
        <v>56</v>
      </c>
      <c r="Q23" s="35">
        <v>14</v>
      </c>
      <c r="R23" s="43">
        <v>36</v>
      </c>
      <c r="S23" s="103">
        <v>20</v>
      </c>
      <c r="T23" s="102">
        <f t="shared" si="1"/>
        <v>216</v>
      </c>
      <c r="U23" s="92"/>
      <c r="V23" s="139"/>
    </row>
    <row r="24" spans="1:22" ht="15" customHeight="1" outlineLevel="1">
      <c r="A24" s="39">
        <v>8</v>
      </c>
      <c r="B24" s="24" t="s">
        <v>65</v>
      </c>
      <c r="C24" s="16">
        <v>12</v>
      </c>
      <c r="D24" s="16" t="s">
        <v>40</v>
      </c>
      <c r="E24" s="98" t="s">
        <v>71</v>
      </c>
      <c r="F24" s="100">
        <v>6.134259259259259E-05</v>
      </c>
      <c r="G24" s="4">
        <v>5</v>
      </c>
      <c r="H24" s="84"/>
      <c r="I24" s="4">
        <v>29</v>
      </c>
      <c r="J24" s="4">
        <v>10</v>
      </c>
      <c r="K24" s="4">
        <v>179</v>
      </c>
      <c r="L24" s="42">
        <v>0.00321875</v>
      </c>
      <c r="M24" s="34">
        <v>40</v>
      </c>
      <c r="N24" s="35">
        <v>25</v>
      </c>
      <c r="O24" s="86"/>
      <c r="P24" s="35">
        <v>42</v>
      </c>
      <c r="Q24" s="35">
        <v>32</v>
      </c>
      <c r="R24" s="43">
        <v>24</v>
      </c>
      <c r="S24" s="103">
        <v>24</v>
      </c>
      <c r="T24" s="102">
        <f t="shared" si="1"/>
        <v>187</v>
      </c>
      <c r="U24" s="38"/>
      <c r="V24" s="140"/>
    </row>
    <row r="25" spans="1:22" ht="15" customHeight="1" outlineLevel="1">
      <c r="A25" s="39">
        <v>1</v>
      </c>
      <c r="B25" s="24" t="s">
        <v>108</v>
      </c>
      <c r="C25" s="16">
        <v>12</v>
      </c>
      <c r="D25" s="16" t="s">
        <v>41</v>
      </c>
      <c r="E25" s="98" t="s">
        <v>62</v>
      </c>
      <c r="F25" s="100">
        <v>5.671296296296297E-05</v>
      </c>
      <c r="G25" s="86"/>
      <c r="H25" s="4">
        <v>19</v>
      </c>
      <c r="I25" s="4">
        <v>30</v>
      </c>
      <c r="J25" s="4">
        <v>17</v>
      </c>
      <c r="K25" s="4">
        <v>186</v>
      </c>
      <c r="L25" s="107">
        <v>0.003525462962962963</v>
      </c>
      <c r="M25" s="34">
        <v>64</v>
      </c>
      <c r="N25" s="86"/>
      <c r="O25" s="35">
        <v>32</v>
      </c>
      <c r="P25" s="35">
        <v>52</v>
      </c>
      <c r="Q25" s="35">
        <v>44</v>
      </c>
      <c r="R25" s="43">
        <v>38</v>
      </c>
      <c r="S25" s="103">
        <v>25</v>
      </c>
      <c r="T25" s="102">
        <f t="shared" si="1"/>
        <v>255</v>
      </c>
      <c r="U25" s="92">
        <f>SUM(T25,T27,T29,T30,T31)</f>
        <v>955</v>
      </c>
      <c r="V25" s="133">
        <v>6</v>
      </c>
    </row>
    <row r="26" spans="1:22" ht="15" customHeight="1" outlineLevel="1">
      <c r="A26" s="39">
        <v>2</v>
      </c>
      <c r="B26" s="24" t="s">
        <v>60</v>
      </c>
      <c r="C26" s="16">
        <v>12</v>
      </c>
      <c r="D26" s="16" t="s">
        <v>41</v>
      </c>
      <c r="E26" s="98" t="s">
        <v>62</v>
      </c>
      <c r="F26" s="100">
        <v>6.250000000000001E-05</v>
      </c>
      <c r="G26" s="86"/>
      <c r="H26" s="4">
        <v>9</v>
      </c>
      <c r="I26" s="4">
        <v>27</v>
      </c>
      <c r="J26" s="4">
        <v>13</v>
      </c>
      <c r="K26" s="4">
        <v>163</v>
      </c>
      <c r="L26" s="107">
        <v>0.0035115740740740736</v>
      </c>
      <c r="M26" s="34">
        <v>50</v>
      </c>
      <c r="N26" s="86"/>
      <c r="O26" s="35">
        <v>12</v>
      </c>
      <c r="P26" s="35">
        <v>44</v>
      </c>
      <c r="Q26" s="35">
        <v>32</v>
      </c>
      <c r="R26" s="43">
        <v>26</v>
      </c>
      <c r="S26" s="103">
        <v>25</v>
      </c>
      <c r="T26" s="102">
        <f t="shared" si="1"/>
        <v>189</v>
      </c>
      <c r="U26" s="92"/>
      <c r="V26" s="139"/>
    </row>
    <row r="27" spans="1:22" ht="15" customHeight="1" outlineLevel="1">
      <c r="A27" s="39">
        <v>3</v>
      </c>
      <c r="B27" s="24" t="s">
        <v>61</v>
      </c>
      <c r="C27" s="16">
        <v>13</v>
      </c>
      <c r="D27" s="16" t="s">
        <v>41</v>
      </c>
      <c r="E27" s="98" t="s">
        <v>62</v>
      </c>
      <c r="F27" s="100">
        <v>6.597222222222222E-05</v>
      </c>
      <c r="G27" s="86"/>
      <c r="H27" s="4">
        <v>6</v>
      </c>
      <c r="I27" s="4">
        <v>23</v>
      </c>
      <c r="J27" s="4">
        <v>16</v>
      </c>
      <c r="K27" s="4">
        <v>164</v>
      </c>
      <c r="L27" s="107">
        <v>0.003890046296296296</v>
      </c>
      <c r="M27" s="34">
        <v>28</v>
      </c>
      <c r="N27" s="86"/>
      <c r="O27" s="35">
        <v>5</v>
      </c>
      <c r="P27" s="35">
        <v>25</v>
      </c>
      <c r="Q27" s="35">
        <v>36</v>
      </c>
      <c r="R27" s="43">
        <v>20</v>
      </c>
      <c r="S27" s="103">
        <v>12</v>
      </c>
      <c r="T27" s="102">
        <f t="shared" si="1"/>
        <v>126</v>
      </c>
      <c r="U27" s="92"/>
      <c r="V27" s="139"/>
    </row>
    <row r="28" spans="1:22" ht="15" customHeight="1" outlineLevel="1">
      <c r="A28" s="39">
        <v>4</v>
      </c>
      <c r="B28" s="24" t="s">
        <v>59</v>
      </c>
      <c r="C28" s="16">
        <v>12</v>
      </c>
      <c r="D28" s="16" t="s">
        <v>41</v>
      </c>
      <c r="E28" s="98" t="s">
        <v>62</v>
      </c>
      <c r="F28" s="100">
        <v>7.291666666666667E-05</v>
      </c>
      <c r="G28" s="86"/>
      <c r="H28" s="4">
        <v>6</v>
      </c>
      <c r="I28" s="4">
        <v>17</v>
      </c>
      <c r="J28" s="4">
        <v>12</v>
      </c>
      <c r="K28" s="4">
        <v>134</v>
      </c>
      <c r="L28" s="107">
        <v>0.003648148148148148</v>
      </c>
      <c r="M28" s="34">
        <v>13</v>
      </c>
      <c r="N28" s="86"/>
      <c r="O28" s="35">
        <v>6</v>
      </c>
      <c r="P28" s="35">
        <v>23</v>
      </c>
      <c r="Q28" s="35">
        <v>29</v>
      </c>
      <c r="R28" s="43">
        <v>12</v>
      </c>
      <c r="S28" s="103">
        <v>21</v>
      </c>
      <c r="T28" s="102">
        <f t="shared" si="1"/>
        <v>104</v>
      </c>
      <c r="U28" s="93"/>
      <c r="V28" s="139"/>
    </row>
    <row r="29" spans="1:22" ht="15" customHeight="1" outlineLevel="1">
      <c r="A29" s="39">
        <v>5</v>
      </c>
      <c r="B29" s="24" t="s">
        <v>56</v>
      </c>
      <c r="C29" s="16">
        <v>12</v>
      </c>
      <c r="D29" s="16" t="s">
        <v>40</v>
      </c>
      <c r="E29" s="98" t="s">
        <v>62</v>
      </c>
      <c r="F29" s="100">
        <v>6.134259259259259E-05</v>
      </c>
      <c r="G29" s="4">
        <v>10</v>
      </c>
      <c r="H29" s="84"/>
      <c r="I29" s="4">
        <v>24</v>
      </c>
      <c r="J29" s="4">
        <v>9</v>
      </c>
      <c r="K29" s="4">
        <v>185</v>
      </c>
      <c r="L29" s="42">
        <v>0.0030370370370370364</v>
      </c>
      <c r="M29" s="34">
        <v>40</v>
      </c>
      <c r="N29" s="35">
        <v>45</v>
      </c>
      <c r="O29" s="86"/>
      <c r="P29" s="35">
        <v>32</v>
      </c>
      <c r="Q29" s="35">
        <v>29</v>
      </c>
      <c r="R29" s="43">
        <v>27</v>
      </c>
      <c r="S29" s="103">
        <v>29</v>
      </c>
      <c r="T29" s="102">
        <f t="shared" si="1"/>
        <v>202</v>
      </c>
      <c r="U29" s="93"/>
      <c r="V29" s="139"/>
    </row>
    <row r="30" spans="1:22" ht="15" customHeight="1" outlineLevel="1">
      <c r="A30" s="39">
        <v>6</v>
      </c>
      <c r="B30" s="24" t="s">
        <v>55</v>
      </c>
      <c r="C30" s="16">
        <v>13</v>
      </c>
      <c r="D30" s="16" t="s">
        <v>40</v>
      </c>
      <c r="E30" s="98" t="s">
        <v>62</v>
      </c>
      <c r="F30" s="100">
        <v>6.0185185185185194E-05</v>
      </c>
      <c r="G30" s="4">
        <v>10</v>
      </c>
      <c r="H30" s="84"/>
      <c r="I30" s="4">
        <v>30</v>
      </c>
      <c r="J30" s="4">
        <v>14</v>
      </c>
      <c r="K30" s="4">
        <v>178</v>
      </c>
      <c r="L30" s="42">
        <v>0.003070601851851852</v>
      </c>
      <c r="M30" s="34">
        <v>36</v>
      </c>
      <c r="N30" s="35">
        <v>38</v>
      </c>
      <c r="O30" s="86"/>
      <c r="P30" s="35">
        <v>38</v>
      </c>
      <c r="Q30" s="35">
        <v>41</v>
      </c>
      <c r="R30" s="43">
        <v>17</v>
      </c>
      <c r="S30" s="103">
        <v>23</v>
      </c>
      <c r="T30" s="102">
        <f t="shared" si="1"/>
        <v>193</v>
      </c>
      <c r="U30" s="93"/>
      <c r="V30" s="139"/>
    </row>
    <row r="31" spans="1:22" ht="15" customHeight="1" outlineLevel="1">
      <c r="A31" s="39">
        <v>7</v>
      </c>
      <c r="B31" s="24" t="s">
        <v>57</v>
      </c>
      <c r="C31" s="16">
        <v>13</v>
      </c>
      <c r="D31" s="16" t="s">
        <v>40</v>
      </c>
      <c r="E31" s="98" t="s">
        <v>62</v>
      </c>
      <c r="F31" s="100">
        <v>5.671296296296297E-05</v>
      </c>
      <c r="G31" s="4">
        <v>7</v>
      </c>
      <c r="H31" s="84"/>
      <c r="I31" s="4">
        <v>25</v>
      </c>
      <c r="J31" s="4">
        <v>6</v>
      </c>
      <c r="K31" s="4">
        <v>200</v>
      </c>
      <c r="L31" s="42">
        <v>0.002988425925925926</v>
      </c>
      <c r="M31" s="34">
        <v>50</v>
      </c>
      <c r="N31" s="35">
        <v>26</v>
      </c>
      <c r="O31" s="86"/>
      <c r="P31" s="35">
        <v>28</v>
      </c>
      <c r="Q31" s="35">
        <v>22</v>
      </c>
      <c r="R31" s="43">
        <v>28</v>
      </c>
      <c r="S31" s="103">
        <v>25</v>
      </c>
      <c r="T31" s="102">
        <f t="shared" si="1"/>
        <v>179</v>
      </c>
      <c r="U31" s="93"/>
      <c r="V31" s="139"/>
    </row>
    <row r="32" spans="1:22" ht="15" customHeight="1" outlineLevel="1">
      <c r="A32" s="39">
        <v>8</v>
      </c>
      <c r="B32" s="24" t="s">
        <v>58</v>
      </c>
      <c r="C32" s="16">
        <v>13</v>
      </c>
      <c r="D32" s="16" t="s">
        <v>40</v>
      </c>
      <c r="E32" s="98" t="s">
        <v>62</v>
      </c>
      <c r="F32" s="100">
        <v>6.597222222222222E-05</v>
      </c>
      <c r="G32" s="4">
        <v>4</v>
      </c>
      <c r="H32" s="84"/>
      <c r="I32" s="4">
        <v>24</v>
      </c>
      <c r="J32" s="4">
        <v>10</v>
      </c>
      <c r="K32" s="4">
        <v>150</v>
      </c>
      <c r="L32" s="42">
        <v>0.003258101851851852</v>
      </c>
      <c r="M32" s="34">
        <v>18</v>
      </c>
      <c r="N32" s="35">
        <v>17</v>
      </c>
      <c r="O32" s="86"/>
      <c r="P32" s="35">
        <v>26</v>
      </c>
      <c r="Q32" s="35">
        <v>30</v>
      </c>
      <c r="R32" s="43">
        <v>7</v>
      </c>
      <c r="S32" s="103">
        <v>18</v>
      </c>
      <c r="T32" s="102">
        <f t="shared" si="1"/>
        <v>116</v>
      </c>
      <c r="U32" s="65"/>
      <c r="V32" s="140"/>
    </row>
    <row r="33" spans="1:22" ht="15" customHeight="1" outlineLevel="1">
      <c r="A33" s="39">
        <v>1</v>
      </c>
      <c r="B33" s="24" t="s">
        <v>130</v>
      </c>
      <c r="C33" s="16">
        <v>13</v>
      </c>
      <c r="D33" s="16" t="s">
        <v>41</v>
      </c>
      <c r="E33" s="98" t="s">
        <v>129</v>
      </c>
      <c r="F33" s="100">
        <v>5.671296296296297E-05</v>
      </c>
      <c r="G33" s="86"/>
      <c r="H33" s="4">
        <v>5</v>
      </c>
      <c r="I33" s="4">
        <v>25</v>
      </c>
      <c r="J33" s="4">
        <v>11</v>
      </c>
      <c r="K33" s="4">
        <v>210</v>
      </c>
      <c r="L33" s="107">
        <v>0.0028680555555555555</v>
      </c>
      <c r="M33" s="34">
        <v>61</v>
      </c>
      <c r="N33" s="86"/>
      <c r="O33" s="35">
        <v>4</v>
      </c>
      <c r="P33" s="35">
        <v>29</v>
      </c>
      <c r="Q33" s="35">
        <v>26</v>
      </c>
      <c r="R33" s="43">
        <v>50</v>
      </c>
      <c r="S33" s="103">
        <v>43</v>
      </c>
      <c r="T33" s="102">
        <f t="shared" si="1"/>
        <v>213</v>
      </c>
      <c r="U33" s="94">
        <f>SUM(T33,T34,T35,T37,T38,T39)</f>
        <v>1163</v>
      </c>
      <c r="V33" s="133">
        <v>4</v>
      </c>
    </row>
    <row r="34" spans="1:22" ht="15" customHeight="1" outlineLevel="1">
      <c r="A34" s="39">
        <v>2</v>
      </c>
      <c r="B34" s="24" t="s">
        <v>131</v>
      </c>
      <c r="C34" s="16">
        <v>12</v>
      </c>
      <c r="D34" s="16" t="s">
        <v>41</v>
      </c>
      <c r="E34" s="98" t="s">
        <v>129</v>
      </c>
      <c r="F34" s="100">
        <v>6.134259259259259E-05</v>
      </c>
      <c r="G34" s="86"/>
      <c r="H34" s="4">
        <v>1</v>
      </c>
      <c r="I34" s="4">
        <v>16</v>
      </c>
      <c r="J34" s="4">
        <v>15</v>
      </c>
      <c r="K34" s="4">
        <v>191</v>
      </c>
      <c r="L34" s="107">
        <v>0.0035185185185185185</v>
      </c>
      <c r="M34" s="34">
        <v>53</v>
      </c>
      <c r="N34" s="86"/>
      <c r="O34" s="35">
        <v>1</v>
      </c>
      <c r="P34" s="35">
        <v>21</v>
      </c>
      <c r="Q34" s="35">
        <v>38</v>
      </c>
      <c r="R34" s="43">
        <v>41</v>
      </c>
      <c r="S34" s="103">
        <v>25</v>
      </c>
      <c r="T34" s="102">
        <f t="shared" si="1"/>
        <v>179</v>
      </c>
      <c r="U34" s="92"/>
      <c r="V34" s="139"/>
    </row>
    <row r="35" spans="1:22" ht="15" customHeight="1" outlineLevel="1">
      <c r="A35" s="39">
        <v>3</v>
      </c>
      <c r="B35" s="24" t="s">
        <v>132</v>
      </c>
      <c r="C35" s="16">
        <v>13</v>
      </c>
      <c r="D35" s="16" t="s">
        <v>41</v>
      </c>
      <c r="E35" s="98" t="s">
        <v>129</v>
      </c>
      <c r="F35" s="100">
        <v>6.0185185185185194E-05</v>
      </c>
      <c r="G35" s="86"/>
      <c r="H35" s="4">
        <v>2</v>
      </c>
      <c r="I35" s="4">
        <v>18</v>
      </c>
      <c r="J35" s="4">
        <v>14</v>
      </c>
      <c r="K35" s="4">
        <v>190</v>
      </c>
      <c r="L35" s="107">
        <v>0.0030532407407407405</v>
      </c>
      <c r="M35" s="34">
        <v>50</v>
      </c>
      <c r="N35" s="86"/>
      <c r="O35" s="35">
        <v>1</v>
      </c>
      <c r="P35" s="35">
        <v>16</v>
      </c>
      <c r="Q35" s="35">
        <v>32</v>
      </c>
      <c r="R35" s="43">
        <v>33</v>
      </c>
      <c r="S35" s="103">
        <v>34</v>
      </c>
      <c r="T35" s="102">
        <f t="shared" si="1"/>
        <v>166</v>
      </c>
      <c r="U35" s="92"/>
      <c r="V35" s="139"/>
    </row>
    <row r="36" spans="1:22" ht="15" customHeight="1" outlineLevel="1">
      <c r="A36" s="39">
        <v>4</v>
      </c>
      <c r="B36" s="24" t="s">
        <v>133</v>
      </c>
      <c r="C36" s="16">
        <v>12</v>
      </c>
      <c r="D36" s="16" t="s">
        <v>41</v>
      </c>
      <c r="E36" s="98" t="s">
        <v>129</v>
      </c>
      <c r="F36" s="100">
        <v>6.36574074074074E-05</v>
      </c>
      <c r="G36" s="86"/>
      <c r="H36" s="4">
        <v>3</v>
      </c>
      <c r="I36" s="4">
        <v>19</v>
      </c>
      <c r="J36" s="4">
        <v>9</v>
      </c>
      <c r="K36" s="4">
        <v>178</v>
      </c>
      <c r="L36" s="107">
        <v>0.00346875</v>
      </c>
      <c r="M36" s="34">
        <v>45</v>
      </c>
      <c r="N36" s="86"/>
      <c r="O36" s="35">
        <v>3</v>
      </c>
      <c r="P36" s="35">
        <v>27</v>
      </c>
      <c r="Q36" s="35">
        <v>20</v>
      </c>
      <c r="R36" s="43">
        <v>34</v>
      </c>
      <c r="S36" s="103">
        <v>27</v>
      </c>
      <c r="T36" s="102">
        <f t="shared" si="1"/>
        <v>156</v>
      </c>
      <c r="U36" s="92"/>
      <c r="V36" s="139"/>
    </row>
    <row r="37" spans="1:22" ht="15" customHeight="1" outlineLevel="1">
      <c r="A37" s="39">
        <v>5</v>
      </c>
      <c r="B37" s="24" t="s">
        <v>137</v>
      </c>
      <c r="C37" s="16">
        <v>12</v>
      </c>
      <c r="D37" s="16" t="s">
        <v>40</v>
      </c>
      <c r="E37" s="98" t="s">
        <v>129</v>
      </c>
      <c r="F37" s="100">
        <v>6.0185185185185194E-05</v>
      </c>
      <c r="G37" s="4">
        <v>8</v>
      </c>
      <c r="H37" s="84"/>
      <c r="I37" s="4">
        <v>32</v>
      </c>
      <c r="J37" s="4">
        <v>12</v>
      </c>
      <c r="K37" s="4">
        <v>187</v>
      </c>
      <c r="L37" s="107">
        <v>0.0029837962962962965</v>
      </c>
      <c r="M37" s="34">
        <v>45</v>
      </c>
      <c r="N37" s="35">
        <v>37</v>
      </c>
      <c r="O37" s="86"/>
      <c r="P37" s="35">
        <v>50</v>
      </c>
      <c r="Q37" s="35">
        <v>38</v>
      </c>
      <c r="R37" s="43">
        <v>28</v>
      </c>
      <c r="S37" s="103">
        <v>31</v>
      </c>
      <c r="T37" s="102">
        <f t="shared" si="1"/>
        <v>229</v>
      </c>
      <c r="U37" s="92"/>
      <c r="V37" s="139"/>
    </row>
    <row r="38" spans="1:22" ht="15" customHeight="1" outlineLevel="1">
      <c r="A38" s="39">
        <v>6</v>
      </c>
      <c r="B38" s="24" t="s">
        <v>135</v>
      </c>
      <c r="C38" s="16">
        <v>13</v>
      </c>
      <c r="D38" s="16" t="s">
        <v>40</v>
      </c>
      <c r="E38" s="98" t="s">
        <v>129</v>
      </c>
      <c r="F38" s="100">
        <v>6.250000000000001E-05</v>
      </c>
      <c r="G38" s="4">
        <v>15</v>
      </c>
      <c r="H38" s="84"/>
      <c r="I38" s="4">
        <v>31</v>
      </c>
      <c r="J38" s="4">
        <v>21</v>
      </c>
      <c r="K38" s="4">
        <v>178</v>
      </c>
      <c r="L38" s="107">
        <v>0.0030613425925925925</v>
      </c>
      <c r="M38" s="34">
        <v>28</v>
      </c>
      <c r="N38" s="35">
        <v>56</v>
      </c>
      <c r="O38" s="86"/>
      <c r="P38" s="35">
        <v>40</v>
      </c>
      <c r="Q38" s="35">
        <v>58</v>
      </c>
      <c r="R38" s="43">
        <v>17</v>
      </c>
      <c r="S38" s="103">
        <v>23</v>
      </c>
      <c r="T38" s="102">
        <f t="shared" si="1"/>
        <v>222</v>
      </c>
      <c r="U38" s="92"/>
      <c r="V38" s="139"/>
    </row>
    <row r="39" spans="1:22" ht="15" customHeight="1" outlineLevel="1">
      <c r="A39" s="39">
        <v>7</v>
      </c>
      <c r="B39" s="24" t="s">
        <v>136</v>
      </c>
      <c r="C39" s="16">
        <v>12</v>
      </c>
      <c r="D39" s="16" t="s">
        <v>40</v>
      </c>
      <c r="E39" s="98" t="s">
        <v>129</v>
      </c>
      <c r="F39" s="100">
        <v>6.36574074074074E-05</v>
      </c>
      <c r="G39" s="4">
        <v>7</v>
      </c>
      <c r="H39" s="84"/>
      <c r="I39" s="4">
        <v>18</v>
      </c>
      <c r="J39" s="4">
        <v>6</v>
      </c>
      <c r="K39" s="4">
        <v>173</v>
      </c>
      <c r="L39" s="107">
        <v>0.0030671296296296297</v>
      </c>
      <c r="M39" s="34">
        <v>30</v>
      </c>
      <c r="N39" s="35">
        <v>33</v>
      </c>
      <c r="O39" s="86"/>
      <c r="P39" s="35">
        <v>20</v>
      </c>
      <c r="Q39" s="35">
        <v>22</v>
      </c>
      <c r="R39" s="43">
        <v>21</v>
      </c>
      <c r="S39" s="103">
        <v>28</v>
      </c>
      <c r="T39" s="102">
        <f t="shared" si="1"/>
        <v>154</v>
      </c>
      <c r="U39" s="92"/>
      <c r="V39" s="139"/>
    </row>
    <row r="40" spans="1:22" ht="15" customHeight="1" outlineLevel="1">
      <c r="A40" s="39">
        <v>8</v>
      </c>
      <c r="B40" s="24" t="s">
        <v>134</v>
      </c>
      <c r="C40" s="16">
        <v>13</v>
      </c>
      <c r="D40" s="16" t="s">
        <v>40</v>
      </c>
      <c r="E40" s="98" t="s">
        <v>129</v>
      </c>
      <c r="F40" s="100">
        <v>6.712962962962963E-05</v>
      </c>
      <c r="G40" s="4">
        <v>1</v>
      </c>
      <c r="H40" s="84"/>
      <c r="I40" s="4">
        <v>23</v>
      </c>
      <c r="J40" s="4">
        <v>2</v>
      </c>
      <c r="K40" s="4">
        <v>185</v>
      </c>
      <c r="L40" s="107">
        <v>0.003372685185185185</v>
      </c>
      <c r="M40" s="34">
        <v>15</v>
      </c>
      <c r="N40" s="35">
        <v>8</v>
      </c>
      <c r="O40" s="86"/>
      <c r="P40" s="35">
        <v>24</v>
      </c>
      <c r="Q40" s="35">
        <v>14</v>
      </c>
      <c r="R40" s="43">
        <v>20</v>
      </c>
      <c r="S40" s="103">
        <v>14</v>
      </c>
      <c r="T40" s="102">
        <f t="shared" si="1"/>
        <v>95</v>
      </c>
      <c r="U40" s="38"/>
      <c r="V40" s="140"/>
    </row>
    <row r="41" spans="1:22" ht="15" customHeight="1" outlineLevel="1">
      <c r="A41" s="39">
        <v>1</v>
      </c>
      <c r="B41" s="24" t="s">
        <v>116</v>
      </c>
      <c r="C41" s="16">
        <v>13</v>
      </c>
      <c r="D41" s="16" t="s">
        <v>41</v>
      </c>
      <c r="E41" s="98" t="s">
        <v>119</v>
      </c>
      <c r="F41" s="100">
        <v>5.902777777777777E-05</v>
      </c>
      <c r="G41" s="86"/>
      <c r="H41" s="4">
        <v>30</v>
      </c>
      <c r="I41" s="4">
        <v>34</v>
      </c>
      <c r="J41" s="4">
        <v>13</v>
      </c>
      <c r="K41" s="4">
        <v>189</v>
      </c>
      <c r="L41" s="107">
        <v>0.002835648148148148</v>
      </c>
      <c r="M41" s="34">
        <v>54</v>
      </c>
      <c r="N41" s="86"/>
      <c r="O41" s="35">
        <v>50</v>
      </c>
      <c r="P41" s="35">
        <v>54</v>
      </c>
      <c r="Q41" s="35">
        <v>30</v>
      </c>
      <c r="R41" s="43">
        <v>32</v>
      </c>
      <c r="S41" s="103">
        <v>45</v>
      </c>
      <c r="T41" s="102">
        <f t="shared" si="1"/>
        <v>265</v>
      </c>
      <c r="U41" s="92">
        <f>SUM(T41,T42,T43,T45,T46,T47)</f>
        <v>1422</v>
      </c>
      <c r="V41" s="133">
        <v>2</v>
      </c>
    </row>
    <row r="42" spans="1:22" ht="15" customHeight="1" outlineLevel="1">
      <c r="A42" s="39">
        <v>2</v>
      </c>
      <c r="B42" s="24" t="s">
        <v>115</v>
      </c>
      <c r="C42" s="16">
        <v>13</v>
      </c>
      <c r="D42" s="16" t="s">
        <v>41</v>
      </c>
      <c r="E42" s="98" t="s">
        <v>119</v>
      </c>
      <c r="F42" s="100">
        <v>5.7870370370370366E-05</v>
      </c>
      <c r="G42" s="86"/>
      <c r="H42" s="4">
        <v>20</v>
      </c>
      <c r="I42" s="4">
        <v>29</v>
      </c>
      <c r="J42" s="4">
        <v>13</v>
      </c>
      <c r="K42" s="4">
        <v>187</v>
      </c>
      <c r="L42" s="107">
        <v>0.0030219907407407405</v>
      </c>
      <c r="M42" s="34">
        <v>58</v>
      </c>
      <c r="N42" s="86"/>
      <c r="O42" s="35">
        <v>28</v>
      </c>
      <c r="P42" s="35">
        <v>41</v>
      </c>
      <c r="Q42" s="35">
        <v>30</v>
      </c>
      <c r="R42" s="43">
        <v>31</v>
      </c>
      <c r="S42" s="103">
        <v>34</v>
      </c>
      <c r="T42" s="102">
        <f t="shared" si="1"/>
        <v>222</v>
      </c>
      <c r="U42" s="92"/>
      <c r="V42" s="139"/>
    </row>
    <row r="43" spans="1:22" ht="15" customHeight="1" outlineLevel="1">
      <c r="A43" s="39">
        <v>3</v>
      </c>
      <c r="B43" s="24" t="s">
        <v>117</v>
      </c>
      <c r="C43" s="16">
        <v>12</v>
      </c>
      <c r="D43" s="16" t="s">
        <v>41</v>
      </c>
      <c r="E43" s="98" t="s">
        <v>119</v>
      </c>
      <c r="F43" s="100">
        <v>6.597222222222222E-05</v>
      </c>
      <c r="G43" s="86"/>
      <c r="H43" s="4">
        <v>18</v>
      </c>
      <c r="I43" s="4">
        <v>25</v>
      </c>
      <c r="J43" s="4">
        <v>16</v>
      </c>
      <c r="K43" s="4">
        <v>152</v>
      </c>
      <c r="L43" s="107">
        <v>0.0032083333333333334</v>
      </c>
      <c r="M43" s="34">
        <v>35</v>
      </c>
      <c r="N43" s="86"/>
      <c r="O43" s="35">
        <v>30</v>
      </c>
      <c r="P43" s="35">
        <v>39</v>
      </c>
      <c r="Q43" s="35">
        <v>41</v>
      </c>
      <c r="R43" s="43">
        <v>21</v>
      </c>
      <c r="S43" s="103">
        <v>34</v>
      </c>
      <c r="T43" s="102">
        <f t="shared" si="1"/>
        <v>200</v>
      </c>
      <c r="U43" s="92"/>
      <c r="V43" s="139"/>
    </row>
    <row r="44" spans="1:22" ht="15" customHeight="1" outlineLevel="1">
      <c r="A44" s="39">
        <v>4</v>
      </c>
      <c r="B44" s="24" t="s">
        <v>118</v>
      </c>
      <c r="C44" s="16">
        <v>13</v>
      </c>
      <c r="D44" s="16" t="s">
        <v>41</v>
      </c>
      <c r="E44" s="98" t="s">
        <v>119</v>
      </c>
      <c r="F44" s="100">
        <v>6.36574074074074E-05</v>
      </c>
      <c r="G44" s="86"/>
      <c r="H44" s="4">
        <v>11</v>
      </c>
      <c r="I44" s="4">
        <v>22</v>
      </c>
      <c r="J44" s="4">
        <v>12</v>
      </c>
      <c r="K44" s="4">
        <v>173</v>
      </c>
      <c r="L44" s="107">
        <v>0.003180555555555556</v>
      </c>
      <c r="M44" s="34">
        <v>36</v>
      </c>
      <c r="N44" s="86"/>
      <c r="O44" s="35">
        <v>10</v>
      </c>
      <c r="P44" s="35">
        <v>23</v>
      </c>
      <c r="Q44" s="35">
        <v>28</v>
      </c>
      <c r="R44" s="43">
        <v>24</v>
      </c>
      <c r="S44" s="103">
        <v>30</v>
      </c>
      <c r="T44" s="102">
        <f t="shared" si="1"/>
        <v>151</v>
      </c>
      <c r="U44" s="92"/>
      <c r="V44" s="139"/>
    </row>
    <row r="45" spans="1:22" ht="15" customHeight="1" outlineLevel="1">
      <c r="A45" s="39">
        <v>5</v>
      </c>
      <c r="B45" s="24" t="s">
        <v>112</v>
      </c>
      <c r="C45" s="16">
        <v>12</v>
      </c>
      <c r="D45" s="16" t="s">
        <v>40</v>
      </c>
      <c r="E45" s="98" t="s">
        <v>119</v>
      </c>
      <c r="F45" s="100">
        <v>5.902777777777777E-05</v>
      </c>
      <c r="G45" s="4">
        <v>10</v>
      </c>
      <c r="H45" s="84"/>
      <c r="I45" s="4">
        <v>31</v>
      </c>
      <c r="J45" s="4">
        <v>15</v>
      </c>
      <c r="K45" s="4">
        <v>212</v>
      </c>
      <c r="L45" s="42">
        <v>0.0034027777777777784</v>
      </c>
      <c r="M45" s="34">
        <v>50</v>
      </c>
      <c r="N45" s="35">
        <v>45</v>
      </c>
      <c r="O45" s="86"/>
      <c r="P45" s="35">
        <v>47</v>
      </c>
      <c r="Q45" s="35">
        <v>50</v>
      </c>
      <c r="R45" s="43">
        <v>47</v>
      </c>
      <c r="S45" s="103">
        <v>19</v>
      </c>
      <c r="T45" s="102">
        <f t="shared" si="1"/>
        <v>258</v>
      </c>
      <c r="U45" s="92"/>
      <c r="V45" s="139"/>
    </row>
    <row r="46" spans="1:22" ht="15" customHeight="1" outlineLevel="1">
      <c r="A46" s="39">
        <v>6</v>
      </c>
      <c r="B46" s="24" t="s">
        <v>114</v>
      </c>
      <c r="C46" s="16">
        <v>13</v>
      </c>
      <c r="D46" s="16" t="s">
        <v>40</v>
      </c>
      <c r="E46" s="98" t="s">
        <v>119</v>
      </c>
      <c r="F46" s="100">
        <v>5.092592592592592E-05</v>
      </c>
      <c r="G46" s="4">
        <v>7</v>
      </c>
      <c r="H46" s="84"/>
      <c r="I46" s="4">
        <v>31</v>
      </c>
      <c r="J46" s="4">
        <v>8</v>
      </c>
      <c r="K46" s="4">
        <v>242</v>
      </c>
      <c r="L46" s="107">
        <v>0.002984953703703703</v>
      </c>
      <c r="M46" s="34">
        <v>68</v>
      </c>
      <c r="N46" s="35">
        <v>26</v>
      </c>
      <c r="O46" s="86"/>
      <c r="P46" s="35">
        <v>40</v>
      </c>
      <c r="Q46" s="35">
        <v>26</v>
      </c>
      <c r="R46" s="43">
        <v>61</v>
      </c>
      <c r="S46" s="103">
        <v>26</v>
      </c>
      <c r="T46" s="102">
        <f t="shared" si="1"/>
        <v>247</v>
      </c>
      <c r="U46" s="92"/>
      <c r="V46" s="139"/>
    </row>
    <row r="47" spans="1:22" ht="15" customHeight="1" outlineLevel="1">
      <c r="A47" s="39">
        <v>7</v>
      </c>
      <c r="B47" s="24" t="s">
        <v>113</v>
      </c>
      <c r="C47" s="16">
        <v>13</v>
      </c>
      <c r="D47" s="16" t="s">
        <v>40</v>
      </c>
      <c r="E47" s="98" t="s">
        <v>119</v>
      </c>
      <c r="F47" s="100">
        <v>5.902777777777777E-05</v>
      </c>
      <c r="G47" s="4">
        <v>10</v>
      </c>
      <c r="H47" s="86"/>
      <c r="I47" s="4">
        <v>35</v>
      </c>
      <c r="J47" s="4">
        <v>11</v>
      </c>
      <c r="K47" s="4">
        <v>211</v>
      </c>
      <c r="L47" s="107">
        <v>0.002753472222222222</v>
      </c>
      <c r="M47" s="34">
        <v>40</v>
      </c>
      <c r="N47" s="35">
        <v>38</v>
      </c>
      <c r="O47" s="86"/>
      <c r="P47" s="35">
        <v>50</v>
      </c>
      <c r="Q47" s="35">
        <v>32</v>
      </c>
      <c r="R47" s="43">
        <v>36</v>
      </c>
      <c r="S47" s="103">
        <v>34</v>
      </c>
      <c r="T47" s="102">
        <f t="shared" si="1"/>
        <v>230</v>
      </c>
      <c r="U47" s="92"/>
      <c r="V47" s="139"/>
    </row>
    <row r="48" spans="1:22" ht="15" customHeight="1" outlineLevel="1">
      <c r="A48" s="39">
        <v>8</v>
      </c>
      <c r="B48" s="24" t="s">
        <v>111</v>
      </c>
      <c r="C48" s="16">
        <v>12</v>
      </c>
      <c r="D48" s="16" t="s">
        <v>40</v>
      </c>
      <c r="E48" s="98" t="s">
        <v>119</v>
      </c>
      <c r="F48" s="100">
        <v>6.134259259259259E-05</v>
      </c>
      <c r="G48" s="4">
        <v>3</v>
      </c>
      <c r="H48" s="84"/>
      <c r="I48" s="4">
        <v>30</v>
      </c>
      <c r="J48" s="4">
        <v>8</v>
      </c>
      <c r="K48" s="4">
        <v>187</v>
      </c>
      <c r="L48" s="107">
        <v>0.002997685185185185</v>
      </c>
      <c r="M48" s="34">
        <v>40</v>
      </c>
      <c r="N48" s="35">
        <v>17</v>
      </c>
      <c r="O48" s="86"/>
      <c r="P48" s="35">
        <v>44</v>
      </c>
      <c r="Q48" s="35">
        <v>26</v>
      </c>
      <c r="R48" s="43">
        <v>28</v>
      </c>
      <c r="S48" s="103">
        <v>29</v>
      </c>
      <c r="T48" s="102">
        <f t="shared" si="1"/>
        <v>184</v>
      </c>
      <c r="U48" s="38"/>
      <c r="V48" s="140"/>
    </row>
    <row r="49" spans="1:22" ht="15" customHeight="1" outlineLevel="1">
      <c r="A49" s="39">
        <v>1</v>
      </c>
      <c r="B49" s="24" t="s">
        <v>75</v>
      </c>
      <c r="C49" s="16">
        <v>13</v>
      </c>
      <c r="D49" s="16" t="s">
        <v>41</v>
      </c>
      <c r="E49" s="98" t="s">
        <v>78</v>
      </c>
      <c r="F49" s="100">
        <v>5.902777777777777E-05</v>
      </c>
      <c r="G49" s="86"/>
      <c r="H49" s="4">
        <v>1</v>
      </c>
      <c r="I49" s="4">
        <v>22</v>
      </c>
      <c r="J49" s="4">
        <v>13</v>
      </c>
      <c r="K49" s="4">
        <v>150</v>
      </c>
      <c r="L49" s="107">
        <v>0.003488425925925926</v>
      </c>
      <c r="M49" s="34">
        <v>54</v>
      </c>
      <c r="N49" s="86"/>
      <c r="O49" s="35">
        <v>0</v>
      </c>
      <c r="P49" s="35">
        <v>23</v>
      </c>
      <c r="Q49" s="35">
        <v>30</v>
      </c>
      <c r="R49" s="43">
        <v>13</v>
      </c>
      <c r="S49" s="103">
        <v>21</v>
      </c>
      <c r="T49" s="102">
        <f t="shared" si="1"/>
        <v>141</v>
      </c>
      <c r="U49" s="92">
        <f>SUM(T49,T50,T51,T53,T54,T55)</f>
        <v>975</v>
      </c>
      <c r="V49" s="133">
        <v>5</v>
      </c>
    </row>
    <row r="50" spans="1:22" ht="15" customHeight="1" outlineLevel="1">
      <c r="A50" s="39">
        <v>2</v>
      </c>
      <c r="B50" s="24" t="s">
        <v>110</v>
      </c>
      <c r="C50" s="16">
        <v>12</v>
      </c>
      <c r="D50" s="16" t="s">
        <v>41</v>
      </c>
      <c r="E50" s="98" t="s">
        <v>78</v>
      </c>
      <c r="F50" s="100">
        <v>7.060185185185184E-05</v>
      </c>
      <c r="G50" s="86"/>
      <c r="H50" s="4">
        <v>1</v>
      </c>
      <c r="I50" s="4">
        <v>21</v>
      </c>
      <c r="J50" s="4">
        <v>17</v>
      </c>
      <c r="K50" s="4">
        <v>142</v>
      </c>
      <c r="L50" s="107">
        <v>0.0034861111111111104</v>
      </c>
      <c r="M50" s="34">
        <v>19</v>
      </c>
      <c r="N50" s="86"/>
      <c r="O50" s="35">
        <v>1</v>
      </c>
      <c r="P50" s="35">
        <v>31</v>
      </c>
      <c r="Q50" s="35">
        <v>44</v>
      </c>
      <c r="R50" s="43">
        <v>16</v>
      </c>
      <c r="S50" s="103">
        <v>26</v>
      </c>
      <c r="T50" s="102">
        <f t="shared" si="1"/>
        <v>137</v>
      </c>
      <c r="U50" s="92"/>
      <c r="V50" s="139"/>
    </row>
    <row r="51" spans="1:22" ht="15" customHeight="1" outlineLevel="1">
      <c r="A51" s="39">
        <v>3</v>
      </c>
      <c r="B51" s="24" t="s">
        <v>76</v>
      </c>
      <c r="C51" s="16">
        <v>13</v>
      </c>
      <c r="D51" s="16" t="s">
        <v>41</v>
      </c>
      <c r="E51" s="98" t="s">
        <v>78</v>
      </c>
      <c r="F51" s="100">
        <v>6.828703703703704E-05</v>
      </c>
      <c r="G51" s="86"/>
      <c r="H51" s="4">
        <v>3</v>
      </c>
      <c r="I51" s="4">
        <v>24</v>
      </c>
      <c r="J51" s="4">
        <v>18</v>
      </c>
      <c r="K51" s="4">
        <v>176</v>
      </c>
      <c r="L51" s="107">
        <v>0.0036273148148148154</v>
      </c>
      <c r="M51" s="34">
        <v>21</v>
      </c>
      <c r="N51" s="86"/>
      <c r="O51" s="35">
        <v>2</v>
      </c>
      <c r="P51" s="35">
        <v>27</v>
      </c>
      <c r="Q51" s="35">
        <v>41</v>
      </c>
      <c r="R51" s="43">
        <v>26</v>
      </c>
      <c r="S51" s="103">
        <v>18</v>
      </c>
      <c r="T51" s="102">
        <f t="shared" si="1"/>
        <v>135</v>
      </c>
      <c r="U51" s="92"/>
      <c r="V51" s="139"/>
    </row>
    <row r="52" spans="1:22" s="37" customFormat="1" ht="15" customHeight="1" outlineLevel="1">
      <c r="A52" s="39">
        <v>4</v>
      </c>
      <c r="B52" s="24" t="s">
        <v>77</v>
      </c>
      <c r="C52" s="16">
        <v>12</v>
      </c>
      <c r="D52" s="16" t="s">
        <v>41</v>
      </c>
      <c r="E52" s="98" t="s">
        <v>78</v>
      </c>
      <c r="F52" s="100">
        <v>6.134259259259259E-05</v>
      </c>
      <c r="G52" s="86"/>
      <c r="H52" s="4">
        <v>4</v>
      </c>
      <c r="I52" s="4">
        <v>11</v>
      </c>
      <c r="J52" s="4">
        <v>7</v>
      </c>
      <c r="K52" s="4">
        <v>155</v>
      </c>
      <c r="L52" s="107">
        <v>0.003569444444444444</v>
      </c>
      <c r="M52" s="34">
        <v>53</v>
      </c>
      <c r="N52" s="86"/>
      <c r="O52" s="35">
        <v>4</v>
      </c>
      <c r="P52" s="35">
        <v>11</v>
      </c>
      <c r="Q52" s="35">
        <v>15</v>
      </c>
      <c r="R52" s="43">
        <v>22</v>
      </c>
      <c r="S52" s="103">
        <v>24</v>
      </c>
      <c r="T52" s="102">
        <f t="shared" si="1"/>
        <v>129</v>
      </c>
      <c r="U52" s="92"/>
      <c r="V52" s="139"/>
    </row>
    <row r="53" spans="1:22" s="37" customFormat="1" ht="15" customHeight="1" outlineLevel="1">
      <c r="A53" s="39">
        <v>5</v>
      </c>
      <c r="B53" s="24" t="s">
        <v>74</v>
      </c>
      <c r="C53" s="16">
        <v>12</v>
      </c>
      <c r="D53" s="16" t="s">
        <v>40</v>
      </c>
      <c r="E53" s="98" t="s">
        <v>78</v>
      </c>
      <c r="F53" s="100">
        <v>5.7870370370370366E-05</v>
      </c>
      <c r="G53" s="4">
        <v>0</v>
      </c>
      <c r="H53" s="84"/>
      <c r="I53" s="4">
        <v>26</v>
      </c>
      <c r="J53" s="4">
        <v>6</v>
      </c>
      <c r="K53" s="4">
        <v>214</v>
      </c>
      <c r="L53" s="107">
        <v>0.0028738425925925928</v>
      </c>
      <c r="M53" s="34">
        <v>53</v>
      </c>
      <c r="N53" s="35">
        <v>0</v>
      </c>
      <c r="O53" s="86"/>
      <c r="P53" s="35">
        <v>36</v>
      </c>
      <c r="Q53" s="35">
        <v>22</v>
      </c>
      <c r="R53" s="43">
        <v>49</v>
      </c>
      <c r="S53" s="103">
        <v>35</v>
      </c>
      <c r="T53" s="102">
        <f t="shared" si="1"/>
        <v>195</v>
      </c>
      <c r="U53" s="92"/>
      <c r="V53" s="139"/>
    </row>
    <row r="54" spans="1:22" s="37" customFormat="1" ht="15" customHeight="1" outlineLevel="1">
      <c r="A54" s="39">
        <v>6</v>
      </c>
      <c r="B54" s="24" t="s">
        <v>72</v>
      </c>
      <c r="C54" s="16">
        <v>13</v>
      </c>
      <c r="D54" s="16" t="s">
        <v>40</v>
      </c>
      <c r="E54" s="98" t="s">
        <v>78</v>
      </c>
      <c r="F54" s="100">
        <v>5.671296296296297E-05</v>
      </c>
      <c r="G54" s="4">
        <v>4</v>
      </c>
      <c r="H54" s="84"/>
      <c r="I54" s="4">
        <v>31</v>
      </c>
      <c r="J54" s="4">
        <v>9</v>
      </c>
      <c r="K54" s="4">
        <v>201</v>
      </c>
      <c r="L54" s="42">
        <v>0.0028506944444444443</v>
      </c>
      <c r="M54" s="34">
        <v>50</v>
      </c>
      <c r="N54" s="35">
        <v>17</v>
      </c>
      <c r="O54" s="86"/>
      <c r="P54" s="35">
        <v>40</v>
      </c>
      <c r="Q54" s="35">
        <v>28</v>
      </c>
      <c r="R54" s="43">
        <v>28</v>
      </c>
      <c r="S54" s="103">
        <v>29</v>
      </c>
      <c r="T54" s="102">
        <f t="shared" si="1"/>
        <v>192</v>
      </c>
      <c r="U54" s="92"/>
      <c r="V54" s="139"/>
    </row>
    <row r="55" spans="1:22" s="37" customFormat="1" ht="15" customHeight="1" outlineLevel="1">
      <c r="A55" s="39">
        <v>7</v>
      </c>
      <c r="B55" s="24" t="s">
        <v>109</v>
      </c>
      <c r="C55" s="16">
        <v>12</v>
      </c>
      <c r="D55" s="16" t="s">
        <v>40</v>
      </c>
      <c r="E55" s="98" t="s">
        <v>78</v>
      </c>
      <c r="F55" s="100">
        <v>6.134259259259259E-05</v>
      </c>
      <c r="G55" s="4">
        <v>7</v>
      </c>
      <c r="H55" s="84"/>
      <c r="I55" s="4">
        <v>23</v>
      </c>
      <c r="J55" s="4">
        <v>-4</v>
      </c>
      <c r="K55" s="4">
        <v>201</v>
      </c>
      <c r="L55" s="42">
        <v>0.002893518518518519</v>
      </c>
      <c r="M55" s="34">
        <v>40</v>
      </c>
      <c r="N55" s="35">
        <v>33</v>
      </c>
      <c r="O55" s="86"/>
      <c r="P55" s="35">
        <v>30</v>
      </c>
      <c r="Q55" s="35">
        <v>2</v>
      </c>
      <c r="R55" s="43">
        <v>36</v>
      </c>
      <c r="S55" s="103">
        <v>34</v>
      </c>
      <c r="T55" s="102">
        <f t="shared" si="1"/>
        <v>175</v>
      </c>
      <c r="U55" s="92"/>
      <c r="V55" s="139"/>
    </row>
    <row r="56" spans="1:22" s="37" customFormat="1" ht="15" customHeight="1" outlineLevel="1" thickBot="1">
      <c r="A56" s="39">
        <v>8</v>
      </c>
      <c r="B56" s="24" t="s">
        <v>73</v>
      </c>
      <c r="C56" s="16">
        <v>13</v>
      </c>
      <c r="D56" s="16" t="s">
        <v>40</v>
      </c>
      <c r="E56" s="98" t="s">
        <v>78</v>
      </c>
      <c r="F56" s="101">
        <v>5.902777777777777E-05</v>
      </c>
      <c r="G56" s="59">
        <v>4</v>
      </c>
      <c r="H56" s="85"/>
      <c r="I56" s="59">
        <v>25</v>
      </c>
      <c r="J56" s="59">
        <v>5</v>
      </c>
      <c r="K56" s="59">
        <v>163</v>
      </c>
      <c r="L56" s="81">
        <v>0.003064814814814815</v>
      </c>
      <c r="M56" s="104">
        <v>40</v>
      </c>
      <c r="N56" s="82">
        <v>17</v>
      </c>
      <c r="O56" s="87"/>
      <c r="P56" s="82">
        <v>28</v>
      </c>
      <c r="Q56" s="82">
        <v>20</v>
      </c>
      <c r="R56" s="105">
        <v>11</v>
      </c>
      <c r="S56" s="106">
        <v>23</v>
      </c>
      <c r="T56" s="102">
        <f t="shared" si="1"/>
        <v>139</v>
      </c>
      <c r="U56" s="38"/>
      <c r="V56" s="140"/>
    </row>
    <row r="57" spans="1:21" ht="15" customHeight="1" outlineLevel="1">
      <c r="A57" s="5"/>
      <c r="B57" s="36"/>
      <c r="C57" s="36"/>
      <c r="D57" s="36"/>
      <c r="E57" s="36"/>
      <c r="F57" s="36"/>
      <c r="G57" s="36"/>
      <c r="H57" s="36"/>
      <c r="I57" s="5"/>
      <c r="J57" s="5"/>
      <c r="K57" s="5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ht="15" customHeight="1" outlineLevel="1">
      <c r="A58" s="5"/>
      <c r="B58" s="5" t="s">
        <v>12</v>
      </c>
      <c r="C58" s="5"/>
      <c r="D58" s="5"/>
      <c r="E58" s="5" t="s">
        <v>13</v>
      </c>
      <c r="F58" s="5"/>
      <c r="G58" s="36"/>
      <c r="H58" s="36"/>
      <c r="I58" s="5"/>
      <c r="J58" s="5"/>
      <c r="K58" s="5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ht="15.75">
      <c r="A59" s="5"/>
      <c r="B59" s="5"/>
      <c r="C59" s="5"/>
      <c r="D59" s="5"/>
      <c r="E59" s="5"/>
      <c r="F59" s="5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ht="15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2" ht="18" customHeight="1">
      <c r="A61" s="147" t="s">
        <v>43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95"/>
      <c r="V61" s="7"/>
    </row>
    <row r="62" spans="1:22" ht="18.75" hidden="1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95"/>
      <c r="V62" s="7"/>
    </row>
    <row r="63" spans="1:22" ht="18.75">
      <c r="A63" s="89"/>
      <c r="B63" s="8" t="s">
        <v>29</v>
      </c>
      <c r="C63" s="8" t="s">
        <v>138</v>
      </c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7"/>
    </row>
    <row r="64" spans="1:22" ht="18.75">
      <c r="A64" s="90"/>
      <c r="B64" s="6" t="s">
        <v>30</v>
      </c>
      <c r="C64" s="91"/>
      <c r="D64" s="90"/>
      <c r="E64" s="40">
        <v>42507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47"/>
    </row>
    <row r="65" spans="1:22" ht="15.75" customHeight="1" thickBot="1">
      <c r="A65" s="132" t="s">
        <v>0</v>
      </c>
      <c r="B65" s="132" t="s">
        <v>3</v>
      </c>
      <c r="C65" s="132" t="s">
        <v>24</v>
      </c>
      <c r="D65" s="132" t="s">
        <v>4</v>
      </c>
      <c r="E65" s="133" t="s">
        <v>5</v>
      </c>
      <c r="F65" s="148" t="s">
        <v>6</v>
      </c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33" t="s">
        <v>140</v>
      </c>
      <c r="U65" s="133" t="s">
        <v>139</v>
      </c>
      <c r="V65" s="132" t="s">
        <v>2</v>
      </c>
    </row>
    <row r="66" spans="1:22" ht="15.75">
      <c r="A66" s="132"/>
      <c r="B66" s="132"/>
      <c r="C66" s="132"/>
      <c r="D66" s="132"/>
      <c r="E66" s="134"/>
      <c r="F66" s="141" t="s">
        <v>31</v>
      </c>
      <c r="G66" s="142"/>
      <c r="H66" s="142"/>
      <c r="I66" s="142"/>
      <c r="J66" s="142"/>
      <c r="K66" s="142"/>
      <c r="L66" s="143"/>
      <c r="M66" s="144" t="s">
        <v>1</v>
      </c>
      <c r="N66" s="145"/>
      <c r="O66" s="145"/>
      <c r="P66" s="145"/>
      <c r="Q66" s="145"/>
      <c r="R66" s="145"/>
      <c r="S66" s="146"/>
      <c r="T66" s="137"/>
      <c r="U66" s="137"/>
      <c r="V66" s="132"/>
    </row>
    <row r="67" spans="1:22" ht="39.75" customHeight="1">
      <c r="A67" s="132"/>
      <c r="B67" s="132"/>
      <c r="C67" s="132"/>
      <c r="D67" s="132"/>
      <c r="E67" s="135"/>
      <c r="F67" s="29" t="s">
        <v>87</v>
      </c>
      <c r="G67" s="28" t="s">
        <v>34</v>
      </c>
      <c r="H67" s="28" t="s">
        <v>33</v>
      </c>
      <c r="I67" s="28" t="s">
        <v>8</v>
      </c>
      <c r="J67" s="28" t="s">
        <v>9</v>
      </c>
      <c r="K67" s="28" t="s">
        <v>10</v>
      </c>
      <c r="L67" s="30" t="s">
        <v>11</v>
      </c>
      <c r="M67" s="31" t="s">
        <v>87</v>
      </c>
      <c r="N67" s="32" t="s">
        <v>34</v>
      </c>
      <c r="O67" s="32" t="s">
        <v>35</v>
      </c>
      <c r="P67" s="32" t="s">
        <v>8</v>
      </c>
      <c r="Q67" s="32" t="s">
        <v>9</v>
      </c>
      <c r="R67" s="32" t="s">
        <v>10</v>
      </c>
      <c r="S67" s="33" t="s">
        <v>11</v>
      </c>
      <c r="T67" s="138"/>
      <c r="U67" s="138"/>
      <c r="V67" s="132"/>
    </row>
    <row r="68" spans="1:22" ht="16.5" customHeight="1">
      <c r="A68" s="39">
        <v>1</v>
      </c>
      <c r="B68" s="24" t="s">
        <v>98</v>
      </c>
      <c r="C68" s="16">
        <v>12</v>
      </c>
      <c r="D68" s="16" t="s">
        <v>41</v>
      </c>
      <c r="E68" s="98" t="s">
        <v>101</v>
      </c>
      <c r="F68" s="99">
        <v>6.36574074074074E-05</v>
      </c>
      <c r="G68" s="86"/>
      <c r="H68" s="4">
        <v>5</v>
      </c>
      <c r="I68" s="4">
        <v>30</v>
      </c>
      <c r="J68" s="4">
        <v>19</v>
      </c>
      <c r="K68" s="4">
        <v>182</v>
      </c>
      <c r="L68" s="42">
        <v>0.0027916666666666663</v>
      </c>
      <c r="M68" s="34">
        <v>45</v>
      </c>
      <c r="N68" s="86"/>
      <c r="O68" s="35">
        <v>5</v>
      </c>
      <c r="P68" s="35">
        <v>52</v>
      </c>
      <c r="Q68" s="35">
        <v>50</v>
      </c>
      <c r="R68" s="43">
        <v>36</v>
      </c>
      <c r="S68" s="103">
        <v>54</v>
      </c>
      <c r="T68" s="108">
        <f aca="true" t="shared" si="2" ref="T68:T91">SUM(M68:S68)</f>
        <v>242</v>
      </c>
      <c r="U68" s="96">
        <f>SUM(T68,T69,T70,T72,T73,T74)</f>
        <v>1419</v>
      </c>
      <c r="V68" s="133">
        <v>3</v>
      </c>
    </row>
    <row r="69" spans="1:22" ht="15" customHeight="1">
      <c r="A69" s="39">
        <v>2</v>
      </c>
      <c r="B69" s="24" t="s">
        <v>97</v>
      </c>
      <c r="C69" s="16">
        <v>12</v>
      </c>
      <c r="D69" s="16" t="s">
        <v>41</v>
      </c>
      <c r="E69" s="98" t="s">
        <v>101</v>
      </c>
      <c r="F69" s="99">
        <v>6.712962962962963E-05</v>
      </c>
      <c r="G69" s="86"/>
      <c r="H69" s="4">
        <v>7</v>
      </c>
      <c r="I69" s="4">
        <v>31</v>
      </c>
      <c r="J69" s="4">
        <v>18</v>
      </c>
      <c r="K69" s="4">
        <v>178</v>
      </c>
      <c r="L69" s="42">
        <v>0.003048611111111111</v>
      </c>
      <c r="M69" s="34">
        <v>30</v>
      </c>
      <c r="N69" s="86"/>
      <c r="O69" s="35">
        <v>8</v>
      </c>
      <c r="P69" s="35">
        <v>54</v>
      </c>
      <c r="Q69" s="35">
        <v>47</v>
      </c>
      <c r="R69" s="43">
        <v>34</v>
      </c>
      <c r="S69" s="103">
        <v>39</v>
      </c>
      <c r="T69" s="108">
        <f t="shared" si="2"/>
        <v>212</v>
      </c>
      <c r="U69" s="96"/>
      <c r="V69" s="139"/>
    </row>
    <row r="70" spans="1:22" ht="15" customHeight="1">
      <c r="A70" s="39">
        <v>3</v>
      </c>
      <c r="B70" s="24" t="s">
        <v>99</v>
      </c>
      <c r="C70" s="16">
        <v>12</v>
      </c>
      <c r="D70" s="16" t="s">
        <v>41</v>
      </c>
      <c r="E70" s="98" t="s">
        <v>101</v>
      </c>
      <c r="F70" s="99">
        <v>6.944444444444444E-05</v>
      </c>
      <c r="G70" s="86"/>
      <c r="H70" s="4">
        <v>11</v>
      </c>
      <c r="I70" s="4">
        <v>34</v>
      </c>
      <c r="J70" s="4">
        <v>31</v>
      </c>
      <c r="K70" s="4">
        <v>156</v>
      </c>
      <c r="L70" s="42">
        <v>0.003601851851851852</v>
      </c>
      <c r="M70" s="34">
        <v>22</v>
      </c>
      <c r="N70" s="86"/>
      <c r="O70" s="35">
        <v>16</v>
      </c>
      <c r="P70" s="35">
        <v>60</v>
      </c>
      <c r="Q70" s="35">
        <v>68</v>
      </c>
      <c r="R70" s="43">
        <v>23</v>
      </c>
      <c r="S70" s="103">
        <v>23</v>
      </c>
      <c r="T70" s="108">
        <f t="shared" si="2"/>
        <v>212</v>
      </c>
      <c r="U70" s="96"/>
      <c r="V70" s="139"/>
    </row>
    <row r="71" spans="1:22" ht="15" customHeight="1">
      <c r="A71" s="39">
        <v>4</v>
      </c>
      <c r="B71" s="24" t="s">
        <v>100</v>
      </c>
      <c r="C71" s="16">
        <v>12</v>
      </c>
      <c r="D71" s="16" t="s">
        <v>41</v>
      </c>
      <c r="E71" s="98" t="s">
        <v>101</v>
      </c>
      <c r="F71" s="99">
        <v>6.597222222222222E-05</v>
      </c>
      <c r="G71" s="86"/>
      <c r="H71" s="4">
        <v>13</v>
      </c>
      <c r="I71" s="4">
        <v>28</v>
      </c>
      <c r="J71" s="4">
        <v>15</v>
      </c>
      <c r="K71" s="4">
        <v>154</v>
      </c>
      <c r="L71" s="42">
        <v>0.0038692129629629628</v>
      </c>
      <c r="M71" s="34">
        <v>35</v>
      </c>
      <c r="N71" s="86"/>
      <c r="O71" s="35">
        <v>20</v>
      </c>
      <c r="P71" s="35">
        <v>47</v>
      </c>
      <c r="Q71" s="35">
        <v>38</v>
      </c>
      <c r="R71" s="43">
        <v>22</v>
      </c>
      <c r="S71" s="103">
        <v>16</v>
      </c>
      <c r="T71" s="108">
        <f t="shared" si="2"/>
        <v>178</v>
      </c>
      <c r="U71" s="96"/>
      <c r="V71" s="139"/>
    </row>
    <row r="72" spans="1:22" ht="15" customHeight="1">
      <c r="A72" s="39">
        <v>5</v>
      </c>
      <c r="B72" s="24" t="s">
        <v>96</v>
      </c>
      <c r="C72" s="16">
        <v>12</v>
      </c>
      <c r="D72" s="16" t="s">
        <v>40</v>
      </c>
      <c r="E72" s="98" t="s">
        <v>101</v>
      </c>
      <c r="F72" s="99">
        <v>5.902777777777777E-05</v>
      </c>
      <c r="G72" s="4">
        <v>11</v>
      </c>
      <c r="H72" s="86"/>
      <c r="I72" s="4">
        <v>35</v>
      </c>
      <c r="J72" s="4">
        <v>5</v>
      </c>
      <c r="K72" s="4">
        <v>200</v>
      </c>
      <c r="L72" s="42">
        <v>0.0026458333333333334</v>
      </c>
      <c r="M72" s="34">
        <v>50</v>
      </c>
      <c r="N72" s="35">
        <v>50</v>
      </c>
      <c r="O72" s="86"/>
      <c r="P72" s="35">
        <v>56</v>
      </c>
      <c r="Q72" s="35">
        <v>20</v>
      </c>
      <c r="R72" s="43">
        <v>35</v>
      </c>
      <c r="S72" s="103">
        <v>47</v>
      </c>
      <c r="T72" s="108">
        <f t="shared" si="2"/>
        <v>258</v>
      </c>
      <c r="U72" s="96"/>
      <c r="V72" s="139"/>
    </row>
    <row r="73" spans="1:22" ht="16.5" customHeight="1">
      <c r="A73" s="39">
        <v>6</v>
      </c>
      <c r="B73" s="24" t="s">
        <v>93</v>
      </c>
      <c r="C73" s="16">
        <v>13</v>
      </c>
      <c r="D73" s="16" t="s">
        <v>40</v>
      </c>
      <c r="E73" s="98" t="s">
        <v>101</v>
      </c>
      <c r="F73" s="99">
        <v>5.324074074074074E-05</v>
      </c>
      <c r="G73" s="4">
        <v>15</v>
      </c>
      <c r="H73" s="86"/>
      <c r="I73" s="4">
        <v>31</v>
      </c>
      <c r="J73" s="4">
        <v>8</v>
      </c>
      <c r="K73" s="4">
        <v>220</v>
      </c>
      <c r="L73" s="42">
        <v>0.0028993055555555556</v>
      </c>
      <c r="M73" s="34">
        <v>62</v>
      </c>
      <c r="N73" s="35">
        <v>56</v>
      </c>
      <c r="O73" s="86"/>
      <c r="P73" s="35">
        <v>40</v>
      </c>
      <c r="Q73" s="35">
        <v>26</v>
      </c>
      <c r="R73" s="43">
        <v>45</v>
      </c>
      <c r="S73" s="103">
        <v>28</v>
      </c>
      <c r="T73" s="108">
        <f t="shared" si="2"/>
        <v>257</v>
      </c>
      <c r="U73" s="96"/>
      <c r="V73" s="139"/>
    </row>
    <row r="74" spans="1:22" ht="15" customHeight="1">
      <c r="A74" s="39">
        <v>7</v>
      </c>
      <c r="B74" s="24" t="s">
        <v>94</v>
      </c>
      <c r="C74" s="16">
        <v>13</v>
      </c>
      <c r="D74" s="16" t="s">
        <v>40</v>
      </c>
      <c r="E74" s="98" t="s">
        <v>101</v>
      </c>
      <c r="F74" s="99">
        <v>5.555555555555555E-05</v>
      </c>
      <c r="G74" s="4">
        <v>13</v>
      </c>
      <c r="H74" s="86"/>
      <c r="I74" s="4">
        <v>35</v>
      </c>
      <c r="J74" s="4">
        <v>5</v>
      </c>
      <c r="K74" s="4">
        <v>201</v>
      </c>
      <c r="L74" s="42">
        <v>0.002700231481481481</v>
      </c>
      <c r="M74" s="34">
        <v>54</v>
      </c>
      <c r="N74" s="35">
        <v>50</v>
      </c>
      <c r="O74" s="86"/>
      <c r="P74" s="35">
        <v>50</v>
      </c>
      <c r="Q74" s="35">
        <v>20</v>
      </c>
      <c r="R74" s="43">
        <v>28</v>
      </c>
      <c r="S74" s="103">
        <v>36</v>
      </c>
      <c r="T74" s="108">
        <f t="shared" si="2"/>
        <v>238</v>
      </c>
      <c r="U74" s="96"/>
      <c r="V74" s="139"/>
    </row>
    <row r="75" spans="1:22" ht="15" customHeight="1">
      <c r="A75" s="39">
        <v>8</v>
      </c>
      <c r="B75" s="24" t="s">
        <v>95</v>
      </c>
      <c r="C75" s="16">
        <v>13</v>
      </c>
      <c r="D75" s="16" t="s">
        <v>40</v>
      </c>
      <c r="E75" s="98" t="s">
        <v>101</v>
      </c>
      <c r="F75" s="99">
        <v>6.36574074074074E-05</v>
      </c>
      <c r="G75" s="4">
        <v>10</v>
      </c>
      <c r="H75" s="86"/>
      <c r="I75" s="4">
        <v>34</v>
      </c>
      <c r="J75" s="4">
        <v>10</v>
      </c>
      <c r="K75" s="4">
        <v>201</v>
      </c>
      <c r="L75" s="42">
        <v>0.002994212962962963</v>
      </c>
      <c r="M75" s="34">
        <v>24</v>
      </c>
      <c r="N75" s="35">
        <v>38</v>
      </c>
      <c r="O75" s="86"/>
      <c r="P75" s="35">
        <v>47</v>
      </c>
      <c r="Q75" s="35">
        <v>30</v>
      </c>
      <c r="R75" s="43">
        <v>28</v>
      </c>
      <c r="S75" s="103">
        <v>25</v>
      </c>
      <c r="T75" s="108">
        <f t="shared" si="2"/>
        <v>192</v>
      </c>
      <c r="U75" s="45"/>
      <c r="V75" s="140"/>
    </row>
    <row r="76" spans="1:22" ht="15" customHeight="1">
      <c r="A76" s="39">
        <v>1</v>
      </c>
      <c r="B76" s="24" t="s">
        <v>125</v>
      </c>
      <c r="C76" s="16">
        <v>12</v>
      </c>
      <c r="D76" s="16" t="s">
        <v>41</v>
      </c>
      <c r="E76" s="98" t="s">
        <v>120</v>
      </c>
      <c r="F76" s="99">
        <v>5.902777777777777E-05</v>
      </c>
      <c r="G76" s="86"/>
      <c r="H76" s="4">
        <v>16</v>
      </c>
      <c r="I76" s="4">
        <v>25</v>
      </c>
      <c r="J76" s="4">
        <v>24</v>
      </c>
      <c r="K76" s="4">
        <v>204</v>
      </c>
      <c r="L76" s="42">
        <v>0.0031412037037037038</v>
      </c>
      <c r="M76" s="34">
        <v>59</v>
      </c>
      <c r="N76" s="86"/>
      <c r="O76" s="35">
        <v>26</v>
      </c>
      <c r="P76" s="35">
        <v>39</v>
      </c>
      <c r="Q76" s="35">
        <v>60</v>
      </c>
      <c r="R76" s="43">
        <v>52</v>
      </c>
      <c r="S76" s="103">
        <v>36</v>
      </c>
      <c r="T76" s="108">
        <f t="shared" si="2"/>
        <v>272</v>
      </c>
      <c r="U76" s="69">
        <f>SUM(T76,T77,T78,T80,T81,T82)</f>
        <v>1642</v>
      </c>
      <c r="V76" s="133">
        <v>1</v>
      </c>
    </row>
    <row r="77" spans="1:22" ht="15" customHeight="1">
      <c r="A77" s="39">
        <v>2</v>
      </c>
      <c r="B77" s="24" t="s">
        <v>126</v>
      </c>
      <c r="C77" s="16">
        <v>12</v>
      </c>
      <c r="D77" s="16" t="s">
        <v>41</v>
      </c>
      <c r="E77" s="98" t="s">
        <v>120</v>
      </c>
      <c r="F77" s="99">
        <v>5.7870370370370366E-05</v>
      </c>
      <c r="G77" s="86"/>
      <c r="H77" s="4">
        <v>13</v>
      </c>
      <c r="I77" s="4">
        <v>27</v>
      </c>
      <c r="J77" s="4">
        <v>14</v>
      </c>
      <c r="K77" s="4">
        <v>194</v>
      </c>
      <c r="L77" s="42">
        <v>0.003172453703703704</v>
      </c>
      <c r="M77" s="34">
        <v>62</v>
      </c>
      <c r="N77" s="86"/>
      <c r="O77" s="35">
        <v>20</v>
      </c>
      <c r="P77" s="35">
        <v>44</v>
      </c>
      <c r="Q77" s="35">
        <v>35</v>
      </c>
      <c r="R77" s="43">
        <v>44</v>
      </c>
      <c r="S77" s="103">
        <v>35</v>
      </c>
      <c r="T77" s="108">
        <f t="shared" si="2"/>
        <v>240</v>
      </c>
      <c r="U77" s="96"/>
      <c r="V77" s="139"/>
    </row>
    <row r="78" spans="1:22" ht="16.5" customHeight="1">
      <c r="A78" s="39">
        <v>3</v>
      </c>
      <c r="B78" s="24" t="s">
        <v>128</v>
      </c>
      <c r="C78" s="16">
        <v>13</v>
      </c>
      <c r="D78" s="16" t="s">
        <v>41</v>
      </c>
      <c r="E78" s="98" t="s">
        <v>120</v>
      </c>
      <c r="F78" s="99">
        <v>5.671296296296297E-05</v>
      </c>
      <c r="G78" s="86"/>
      <c r="H78" s="4">
        <v>22</v>
      </c>
      <c r="I78" s="4">
        <v>29</v>
      </c>
      <c r="J78" s="4">
        <v>19</v>
      </c>
      <c r="K78" s="4">
        <v>178</v>
      </c>
      <c r="L78" s="42">
        <v>0.0032615740740740734</v>
      </c>
      <c r="M78" s="34">
        <v>61</v>
      </c>
      <c r="N78" s="86"/>
      <c r="O78" s="35">
        <v>32</v>
      </c>
      <c r="P78" s="35">
        <v>41</v>
      </c>
      <c r="Q78" s="35">
        <v>44</v>
      </c>
      <c r="R78" s="43">
        <v>27</v>
      </c>
      <c r="S78" s="103">
        <v>28</v>
      </c>
      <c r="T78" s="108">
        <f t="shared" si="2"/>
        <v>233</v>
      </c>
      <c r="U78" s="96"/>
      <c r="V78" s="139"/>
    </row>
    <row r="79" spans="1:22" ht="15" customHeight="1">
      <c r="A79" s="39">
        <v>4</v>
      </c>
      <c r="B79" s="24" t="s">
        <v>127</v>
      </c>
      <c r="C79" s="16">
        <v>13</v>
      </c>
      <c r="D79" s="16" t="s">
        <v>41</v>
      </c>
      <c r="E79" s="98" t="s">
        <v>120</v>
      </c>
      <c r="F79" s="99">
        <v>6.0185185185185194E-05</v>
      </c>
      <c r="G79" s="86"/>
      <c r="H79" s="4">
        <v>14</v>
      </c>
      <c r="I79" s="4">
        <v>28</v>
      </c>
      <c r="J79" s="4">
        <v>12</v>
      </c>
      <c r="K79" s="4">
        <v>175</v>
      </c>
      <c r="L79" s="42">
        <v>0.003127314814814815</v>
      </c>
      <c r="M79" s="34">
        <v>50</v>
      </c>
      <c r="N79" s="86"/>
      <c r="O79" s="35">
        <v>16</v>
      </c>
      <c r="P79" s="35">
        <v>38</v>
      </c>
      <c r="Q79" s="35">
        <v>28</v>
      </c>
      <c r="R79" s="43">
        <v>25</v>
      </c>
      <c r="S79" s="103">
        <v>31</v>
      </c>
      <c r="T79" s="108">
        <f t="shared" si="2"/>
        <v>188</v>
      </c>
      <c r="U79" s="96"/>
      <c r="V79" s="139"/>
    </row>
    <row r="80" spans="1:22" ht="16.5" customHeight="1">
      <c r="A80" s="39">
        <v>5</v>
      </c>
      <c r="B80" s="24" t="s">
        <v>123</v>
      </c>
      <c r="C80" s="16">
        <v>12</v>
      </c>
      <c r="D80" s="16" t="s">
        <v>40</v>
      </c>
      <c r="E80" s="98" t="s">
        <v>120</v>
      </c>
      <c r="F80" s="99">
        <v>5.439814814814815E-05</v>
      </c>
      <c r="G80" s="4">
        <v>11</v>
      </c>
      <c r="H80" s="86"/>
      <c r="I80" s="4">
        <v>32</v>
      </c>
      <c r="J80" s="4">
        <v>14</v>
      </c>
      <c r="K80" s="4">
        <v>227</v>
      </c>
      <c r="L80" s="42">
        <v>0.00269212962962963</v>
      </c>
      <c r="M80" s="34">
        <v>62</v>
      </c>
      <c r="N80" s="35">
        <v>50</v>
      </c>
      <c r="O80" s="86"/>
      <c r="P80" s="35">
        <v>50</v>
      </c>
      <c r="Q80" s="35">
        <v>46</v>
      </c>
      <c r="R80" s="43">
        <v>56</v>
      </c>
      <c r="S80" s="103">
        <v>43</v>
      </c>
      <c r="T80" s="108">
        <f t="shared" si="2"/>
        <v>307</v>
      </c>
      <c r="U80" s="96"/>
      <c r="V80" s="139"/>
    </row>
    <row r="81" spans="1:22" ht="16.5" customHeight="1">
      <c r="A81" s="39">
        <v>6</v>
      </c>
      <c r="B81" s="24" t="s">
        <v>122</v>
      </c>
      <c r="C81" s="16">
        <v>12</v>
      </c>
      <c r="D81" s="16" t="s">
        <v>40</v>
      </c>
      <c r="E81" s="98" t="s">
        <v>120</v>
      </c>
      <c r="F81" s="99">
        <v>5.555555555555555E-05</v>
      </c>
      <c r="G81" s="4">
        <v>15</v>
      </c>
      <c r="H81" s="86"/>
      <c r="I81" s="4">
        <v>38</v>
      </c>
      <c r="J81" s="4">
        <v>12</v>
      </c>
      <c r="K81" s="4">
        <v>197</v>
      </c>
      <c r="L81" s="42">
        <v>0.0025925925925925925</v>
      </c>
      <c r="M81" s="34">
        <v>59</v>
      </c>
      <c r="N81" s="35">
        <v>62</v>
      </c>
      <c r="O81" s="86"/>
      <c r="P81" s="35">
        <v>62</v>
      </c>
      <c r="Q81" s="35">
        <v>38</v>
      </c>
      <c r="R81" s="43">
        <v>33</v>
      </c>
      <c r="S81" s="103">
        <v>50</v>
      </c>
      <c r="T81" s="108">
        <f t="shared" si="2"/>
        <v>304</v>
      </c>
      <c r="U81" s="96"/>
      <c r="V81" s="139"/>
    </row>
    <row r="82" spans="1:22" ht="16.5" customHeight="1">
      <c r="A82" s="39">
        <v>7</v>
      </c>
      <c r="B82" s="24" t="s">
        <v>124</v>
      </c>
      <c r="C82" s="16">
        <v>12</v>
      </c>
      <c r="D82" s="16" t="s">
        <v>40</v>
      </c>
      <c r="E82" s="98" t="s">
        <v>120</v>
      </c>
      <c r="F82" s="99">
        <v>5.439814814814815E-05</v>
      </c>
      <c r="G82" s="4">
        <v>12</v>
      </c>
      <c r="H82" s="86"/>
      <c r="I82" s="4">
        <v>30</v>
      </c>
      <c r="J82" s="4">
        <v>18</v>
      </c>
      <c r="K82" s="4">
        <v>201</v>
      </c>
      <c r="L82" s="42">
        <v>0.0029282407407407412</v>
      </c>
      <c r="M82" s="34">
        <v>62</v>
      </c>
      <c r="N82" s="35">
        <v>54</v>
      </c>
      <c r="O82" s="86"/>
      <c r="P82" s="35">
        <v>44</v>
      </c>
      <c r="Q82" s="35">
        <v>57</v>
      </c>
      <c r="R82" s="43">
        <v>36</v>
      </c>
      <c r="S82" s="103">
        <v>33</v>
      </c>
      <c r="T82" s="108">
        <f t="shared" si="2"/>
        <v>286</v>
      </c>
      <c r="U82" s="96"/>
      <c r="V82" s="139"/>
    </row>
    <row r="83" spans="1:22" ht="16.5" customHeight="1">
      <c r="A83" s="39">
        <v>8</v>
      </c>
      <c r="B83" s="24" t="s">
        <v>121</v>
      </c>
      <c r="C83" s="16">
        <v>12</v>
      </c>
      <c r="D83" s="16" t="s">
        <v>40</v>
      </c>
      <c r="E83" s="98" t="s">
        <v>120</v>
      </c>
      <c r="F83" s="99">
        <v>5.902777777777777E-05</v>
      </c>
      <c r="G83" s="4">
        <v>6</v>
      </c>
      <c r="H83" s="86"/>
      <c r="I83" s="4">
        <v>33</v>
      </c>
      <c r="J83" s="4">
        <v>15</v>
      </c>
      <c r="K83" s="4">
        <v>196</v>
      </c>
      <c r="L83" s="42">
        <v>0.003290509259259259</v>
      </c>
      <c r="M83" s="34">
        <v>50</v>
      </c>
      <c r="N83" s="35">
        <v>29</v>
      </c>
      <c r="O83" s="86"/>
      <c r="P83" s="35">
        <v>52</v>
      </c>
      <c r="Q83" s="35">
        <v>50</v>
      </c>
      <c r="R83" s="43">
        <v>33</v>
      </c>
      <c r="S83" s="103">
        <v>22</v>
      </c>
      <c r="T83" s="108">
        <f t="shared" si="2"/>
        <v>236</v>
      </c>
      <c r="U83" s="45"/>
      <c r="V83" s="140"/>
    </row>
    <row r="84" spans="1:22" ht="16.5" customHeight="1">
      <c r="A84" s="39">
        <v>1</v>
      </c>
      <c r="B84" s="24" t="s">
        <v>84</v>
      </c>
      <c r="C84" s="16">
        <v>12</v>
      </c>
      <c r="D84" s="16" t="s">
        <v>41</v>
      </c>
      <c r="E84" s="98" t="s">
        <v>38</v>
      </c>
      <c r="F84" s="100">
        <v>5.902777777777777E-05</v>
      </c>
      <c r="G84" s="86"/>
      <c r="H84" s="4">
        <v>24</v>
      </c>
      <c r="I84" s="4">
        <v>31</v>
      </c>
      <c r="J84" s="4">
        <v>30</v>
      </c>
      <c r="K84" s="4">
        <v>202</v>
      </c>
      <c r="L84" s="42">
        <v>0.0029131944444444444</v>
      </c>
      <c r="M84" s="34">
        <v>59</v>
      </c>
      <c r="N84" s="86"/>
      <c r="O84" s="35">
        <v>42</v>
      </c>
      <c r="P84" s="35">
        <v>54</v>
      </c>
      <c r="Q84" s="35">
        <v>67</v>
      </c>
      <c r="R84" s="43">
        <v>51</v>
      </c>
      <c r="S84" s="103">
        <v>49</v>
      </c>
      <c r="T84" s="108">
        <f t="shared" si="2"/>
        <v>322</v>
      </c>
      <c r="U84" s="96">
        <f>SUM(T84,T85,T86,T88,T89,T90)</f>
        <v>1503</v>
      </c>
      <c r="V84" s="133">
        <v>2</v>
      </c>
    </row>
    <row r="85" spans="1:22" ht="16.5" customHeight="1">
      <c r="A85" s="39">
        <v>2</v>
      </c>
      <c r="B85" s="24" t="s">
        <v>83</v>
      </c>
      <c r="C85" s="16">
        <v>12</v>
      </c>
      <c r="D85" s="16" t="s">
        <v>41</v>
      </c>
      <c r="E85" s="98" t="s">
        <v>38</v>
      </c>
      <c r="F85" s="99">
        <v>5.439814814814815E-05</v>
      </c>
      <c r="G85" s="86"/>
      <c r="H85" s="4">
        <v>13</v>
      </c>
      <c r="I85" s="4">
        <v>24</v>
      </c>
      <c r="J85" s="4">
        <v>19</v>
      </c>
      <c r="K85" s="4">
        <v>210</v>
      </c>
      <c r="L85" s="42">
        <v>0.0029212962962962964</v>
      </c>
      <c r="M85" s="34">
        <v>68</v>
      </c>
      <c r="N85" s="86"/>
      <c r="O85" s="35">
        <v>20</v>
      </c>
      <c r="P85" s="35">
        <v>37</v>
      </c>
      <c r="Q85" s="35">
        <v>50</v>
      </c>
      <c r="R85" s="43">
        <v>55</v>
      </c>
      <c r="S85" s="103">
        <v>48</v>
      </c>
      <c r="T85" s="108">
        <f t="shared" si="2"/>
        <v>278</v>
      </c>
      <c r="U85" s="96"/>
      <c r="V85" s="139"/>
    </row>
    <row r="86" spans="1:22" ht="16.5" customHeight="1">
      <c r="A86" s="39">
        <v>3</v>
      </c>
      <c r="B86" s="24" t="s">
        <v>86</v>
      </c>
      <c r="C86" s="16">
        <v>12</v>
      </c>
      <c r="D86" s="16" t="s">
        <v>41</v>
      </c>
      <c r="E86" s="98" t="s">
        <v>38</v>
      </c>
      <c r="F86" s="99">
        <v>5.7870370370370366E-05</v>
      </c>
      <c r="G86" s="86"/>
      <c r="H86" s="4">
        <v>15</v>
      </c>
      <c r="I86" s="4">
        <v>29</v>
      </c>
      <c r="J86" s="4">
        <v>17</v>
      </c>
      <c r="K86" s="4">
        <v>207</v>
      </c>
      <c r="L86" s="42">
        <v>0.0031180555555555558</v>
      </c>
      <c r="M86" s="34">
        <v>62</v>
      </c>
      <c r="N86" s="86"/>
      <c r="O86" s="35">
        <v>24</v>
      </c>
      <c r="P86" s="35">
        <v>50</v>
      </c>
      <c r="Q86" s="35">
        <v>44</v>
      </c>
      <c r="R86" s="43">
        <v>53</v>
      </c>
      <c r="S86" s="103">
        <v>37</v>
      </c>
      <c r="T86" s="108">
        <f t="shared" si="2"/>
        <v>270</v>
      </c>
      <c r="U86" s="96"/>
      <c r="V86" s="139"/>
    </row>
    <row r="87" spans="1:22" ht="16.5" customHeight="1">
      <c r="A87" s="39">
        <v>4</v>
      </c>
      <c r="B87" s="24" t="s">
        <v>85</v>
      </c>
      <c r="C87" s="16">
        <v>13</v>
      </c>
      <c r="D87" s="16" t="s">
        <v>41</v>
      </c>
      <c r="E87" s="98" t="s">
        <v>38</v>
      </c>
      <c r="F87" s="99">
        <v>6.0185185185185194E-05</v>
      </c>
      <c r="G87" s="86"/>
      <c r="H87" s="4">
        <v>10</v>
      </c>
      <c r="I87" s="4">
        <v>28</v>
      </c>
      <c r="J87" s="4">
        <v>20</v>
      </c>
      <c r="K87" s="4">
        <v>188</v>
      </c>
      <c r="L87" s="42">
        <v>0.0032395833333333335</v>
      </c>
      <c r="M87" s="34">
        <v>50</v>
      </c>
      <c r="N87" s="86"/>
      <c r="O87" s="35">
        <v>9</v>
      </c>
      <c r="P87" s="35">
        <v>38</v>
      </c>
      <c r="Q87" s="35">
        <v>47</v>
      </c>
      <c r="R87" s="43">
        <v>32</v>
      </c>
      <c r="S87" s="103">
        <v>28</v>
      </c>
      <c r="T87" s="108">
        <f t="shared" si="2"/>
        <v>204</v>
      </c>
      <c r="U87" s="96"/>
      <c r="V87" s="139"/>
    </row>
    <row r="88" spans="1:22" ht="16.5" customHeight="1">
      <c r="A88" s="39">
        <v>5</v>
      </c>
      <c r="B88" s="24" t="s">
        <v>81</v>
      </c>
      <c r="C88" s="16">
        <v>13</v>
      </c>
      <c r="D88" s="16" t="s">
        <v>40</v>
      </c>
      <c r="E88" s="98" t="s">
        <v>38</v>
      </c>
      <c r="F88" s="99">
        <v>5.439814814814815E-05</v>
      </c>
      <c r="G88" s="4">
        <v>10</v>
      </c>
      <c r="H88" s="86"/>
      <c r="I88" s="4">
        <v>36</v>
      </c>
      <c r="J88" s="4">
        <v>5</v>
      </c>
      <c r="K88" s="4">
        <v>210</v>
      </c>
      <c r="L88" s="42">
        <v>0.002584490740740741</v>
      </c>
      <c r="M88" s="34">
        <v>58</v>
      </c>
      <c r="N88" s="35">
        <v>38</v>
      </c>
      <c r="O88" s="86"/>
      <c r="P88" s="35">
        <v>52</v>
      </c>
      <c r="Q88" s="35">
        <v>20</v>
      </c>
      <c r="R88" s="43">
        <v>35</v>
      </c>
      <c r="S88" s="103">
        <v>42</v>
      </c>
      <c r="T88" s="108">
        <f t="shared" si="2"/>
        <v>245</v>
      </c>
      <c r="U88" s="96"/>
      <c r="V88" s="139"/>
    </row>
    <row r="89" spans="1:22" ht="16.5" customHeight="1">
      <c r="A89" s="39">
        <v>6</v>
      </c>
      <c r="B89" s="24" t="s">
        <v>80</v>
      </c>
      <c r="C89" s="16">
        <v>12</v>
      </c>
      <c r="D89" s="16" t="s">
        <v>40</v>
      </c>
      <c r="E89" s="98" t="s">
        <v>38</v>
      </c>
      <c r="F89" s="100">
        <v>6.0185185185185194E-05</v>
      </c>
      <c r="G89" s="4">
        <v>7</v>
      </c>
      <c r="H89" s="86"/>
      <c r="I89" s="4">
        <v>25</v>
      </c>
      <c r="J89" s="4">
        <v>7</v>
      </c>
      <c r="K89" s="4">
        <v>187</v>
      </c>
      <c r="L89" s="42">
        <v>0.0028229166666666667</v>
      </c>
      <c r="M89" s="34">
        <v>45</v>
      </c>
      <c r="N89" s="35">
        <v>33</v>
      </c>
      <c r="O89" s="86"/>
      <c r="P89" s="35">
        <v>34</v>
      </c>
      <c r="Q89" s="35">
        <v>24</v>
      </c>
      <c r="R89" s="43">
        <v>28</v>
      </c>
      <c r="S89" s="103">
        <v>38</v>
      </c>
      <c r="T89" s="108">
        <f t="shared" si="2"/>
        <v>202</v>
      </c>
      <c r="U89" s="96"/>
      <c r="V89" s="139"/>
    </row>
    <row r="90" spans="1:22" ht="16.5" customHeight="1">
      <c r="A90" s="39">
        <v>7</v>
      </c>
      <c r="B90" s="24" t="s">
        <v>79</v>
      </c>
      <c r="C90" s="16">
        <v>12</v>
      </c>
      <c r="D90" s="16" t="s">
        <v>40</v>
      </c>
      <c r="E90" s="98" t="s">
        <v>38</v>
      </c>
      <c r="F90" s="100">
        <v>6.36574074074074E-05</v>
      </c>
      <c r="G90" s="4">
        <v>7</v>
      </c>
      <c r="H90" s="86"/>
      <c r="I90" s="4">
        <v>30</v>
      </c>
      <c r="J90" s="4">
        <v>5</v>
      </c>
      <c r="K90" s="4">
        <v>190</v>
      </c>
      <c r="L90" s="42">
        <v>0.002996527777777778</v>
      </c>
      <c r="M90" s="34">
        <v>30</v>
      </c>
      <c r="N90" s="35">
        <v>33</v>
      </c>
      <c r="O90" s="86"/>
      <c r="P90" s="35">
        <v>44</v>
      </c>
      <c r="Q90" s="35">
        <v>20</v>
      </c>
      <c r="R90" s="43">
        <v>30</v>
      </c>
      <c r="S90" s="103">
        <v>29</v>
      </c>
      <c r="T90" s="108">
        <f t="shared" si="2"/>
        <v>186</v>
      </c>
      <c r="U90" s="96"/>
      <c r="V90" s="139"/>
    </row>
    <row r="91" spans="1:22" ht="17.25" customHeight="1" thickBot="1">
      <c r="A91" s="39">
        <v>8</v>
      </c>
      <c r="B91" s="24" t="s">
        <v>82</v>
      </c>
      <c r="C91" s="16">
        <v>13</v>
      </c>
      <c r="D91" s="16" t="s">
        <v>40</v>
      </c>
      <c r="E91" s="98" t="s">
        <v>38</v>
      </c>
      <c r="F91" s="101">
        <v>6.134259259259259E-05</v>
      </c>
      <c r="G91" s="59">
        <v>4</v>
      </c>
      <c r="H91" s="87"/>
      <c r="I91" s="59">
        <v>26</v>
      </c>
      <c r="J91" s="59">
        <v>10</v>
      </c>
      <c r="K91" s="59">
        <v>180</v>
      </c>
      <c r="L91" s="81">
        <v>0.0031469907407407406</v>
      </c>
      <c r="M91" s="104">
        <v>32</v>
      </c>
      <c r="N91" s="82">
        <v>17</v>
      </c>
      <c r="O91" s="87"/>
      <c r="P91" s="82">
        <v>30</v>
      </c>
      <c r="Q91" s="82">
        <v>30</v>
      </c>
      <c r="R91" s="105">
        <v>18</v>
      </c>
      <c r="S91" s="106">
        <v>21</v>
      </c>
      <c r="T91" s="108">
        <f t="shared" si="2"/>
        <v>148</v>
      </c>
      <c r="U91" s="45"/>
      <c r="V91" s="140"/>
    </row>
    <row r="93" spans="2:5" ht="15.75">
      <c r="B93" s="5" t="s">
        <v>12</v>
      </c>
      <c r="C93" s="5"/>
      <c r="D93" s="1"/>
      <c r="E93" s="5" t="s">
        <v>13</v>
      </c>
    </row>
  </sheetData>
  <sheetProtection password="CC6F" sheet="1"/>
  <mergeCells count="34">
    <mergeCell ref="U6:U8"/>
    <mergeCell ref="V9:V16"/>
    <mergeCell ref="V17:V24"/>
    <mergeCell ref="V25:V32"/>
    <mergeCell ref="V33:V40"/>
    <mergeCell ref="V41:V48"/>
    <mergeCell ref="V49:V56"/>
    <mergeCell ref="V65:V67"/>
    <mergeCell ref="F66:L66"/>
    <mergeCell ref="M66:S66"/>
    <mergeCell ref="V68:V75"/>
    <mergeCell ref="V76:V83"/>
    <mergeCell ref="T65:T67"/>
    <mergeCell ref="U65:U67"/>
    <mergeCell ref="V84:V91"/>
    <mergeCell ref="F7:L7"/>
    <mergeCell ref="M7:S7"/>
    <mergeCell ref="A61:T62"/>
    <mergeCell ref="A65:A67"/>
    <mergeCell ref="B65:B67"/>
    <mergeCell ref="C65:C67"/>
    <mergeCell ref="D65:D67"/>
    <mergeCell ref="E65:E67"/>
    <mergeCell ref="F65:S65"/>
    <mergeCell ref="B1:V1"/>
    <mergeCell ref="A3:T3"/>
    <mergeCell ref="A6:A8"/>
    <mergeCell ref="B6:B8"/>
    <mergeCell ref="C6:C8"/>
    <mergeCell ref="D6:D8"/>
    <mergeCell ref="E6:E8"/>
    <mergeCell ref="F6:S6"/>
    <mergeCell ref="T6:T8"/>
    <mergeCell ref="V6:V8"/>
  </mergeCell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V97"/>
  <sheetViews>
    <sheetView zoomScale="78" zoomScaleNormal="78" zoomScalePageLayoutView="0" workbookViewId="0" topLeftCell="A1">
      <pane ySplit="8" topLeftCell="A9" activePane="bottomLeft" state="frozen"/>
      <selection pane="topLeft" activeCell="A1" sqref="A1"/>
      <selection pane="bottomLeft" activeCell="V21" sqref="V21"/>
    </sheetView>
  </sheetViews>
  <sheetFormatPr defaultColWidth="9.140625" defaultRowHeight="15" outlineLevelRow="1"/>
  <cols>
    <col min="1" max="1" width="4.140625" style="0" customWidth="1"/>
    <col min="2" max="2" width="25.140625" style="0" customWidth="1"/>
    <col min="3" max="3" width="9.57421875" style="0" customWidth="1"/>
    <col min="4" max="4" width="5.7109375" style="0" customWidth="1"/>
    <col min="5" max="5" width="17.7109375" style="0" customWidth="1"/>
    <col min="6" max="6" width="9.140625" style="0" customWidth="1"/>
    <col min="7" max="8" width="10.57421875" style="0" customWidth="1"/>
    <col min="9" max="9" width="9.140625" style="0" customWidth="1"/>
    <col min="10" max="10" width="9.00390625" style="0" customWidth="1"/>
    <col min="11" max="11" width="11.140625" style="0" customWidth="1"/>
    <col min="12" max="12" width="11.8515625" style="0" customWidth="1"/>
    <col min="13" max="13" width="9.140625" style="0" customWidth="1"/>
    <col min="14" max="15" width="9.28125" style="0" customWidth="1"/>
    <col min="16" max="16" width="10.421875" style="0" customWidth="1"/>
    <col min="17" max="17" width="10.8515625" style="0" customWidth="1"/>
    <col min="18" max="18" width="11.140625" style="0" customWidth="1"/>
    <col min="19" max="19" width="12.421875" style="0" customWidth="1"/>
    <col min="20" max="20" width="9.28125" style="0" customWidth="1"/>
    <col min="21" max="21" width="11.57421875" style="0" customWidth="1"/>
  </cols>
  <sheetData>
    <row r="1" spans="2:21" ht="22.5">
      <c r="B1" s="130" t="s">
        <v>32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3" spans="1:21" ht="21.75" customHeight="1" outlineLevel="1">
      <c r="A3" s="131" t="s">
        <v>44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21"/>
    </row>
    <row r="4" spans="1:21" ht="21" customHeight="1" outlineLevel="1">
      <c r="A4" s="7"/>
      <c r="B4" s="8" t="s">
        <v>25</v>
      </c>
      <c r="C4" s="8" t="s">
        <v>42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18.75" outlineLevel="1">
      <c r="A5" s="47"/>
      <c r="B5" s="6" t="s">
        <v>30</v>
      </c>
      <c r="C5" s="6"/>
      <c r="D5" s="47"/>
      <c r="E5" s="40">
        <v>42507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ht="21" customHeight="1" outlineLevel="1" thickBot="1">
      <c r="A6" s="132" t="s">
        <v>0</v>
      </c>
      <c r="B6" s="132" t="s">
        <v>3</v>
      </c>
      <c r="C6" s="132" t="s">
        <v>24</v>
      </c>
      <c r="D6" s="132" t="s">
        <v>4</v>
      </c>
      <c r="E6" s="133" t="s">
        <v>5</v>
      </c>
      <c r="F6" s="136" t="s">
        <v>6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3" t="s">
        <v>7</v>
      </c>
      <c r="U6" s="132" t="s">
        <v>2</v>
      </c>
    </row>
    <row r="7" spans="1:21" ht="15.75" outlineLevel="1">
      <c r="A7" s="132"/>
      <c r="B7" s="132"/>
      <c r="C7" s="132"/>
      <c r="D7" s="132"/>
      <c r="E7" s="134"/>
      <c r="F7" s="141" t="s">
        <v>31</v>
      </c>
      <c r="G7" s="142"/>
      <c r="H7" s="142"/>
      <c r="I7" s="142"/>
      <c r="J7" s="142"/>
      <c r="K7" s="142"/>
      <c r="L7" s="143"/>
      <c r="M7" s="144" t="s">
        <v>1</v>
      </c>
      <c r="N7" s="145"/>
      <c r="O7" s="145"/>
      <c r="P7" s="145"/>
      <c r="Q7" s="145"/>
      <c r="R7" s="145"/>
      <c r="S7" s="146"/>
      <c r="T7" s="137"/>
      <c r="U7" s="132"/>
    </row>
    <row r="8" spans="1:21" ht="33.75" customHeight="1" outlineLevel="1">
      <c r="A8" s="132"/>
      <c r="B8" s="132"/>
      <c r="C8" s="132"/>
      <c r="D8" s="132"/>
      <c r="E8" s="135"/>
      <c r="F8" s="29" t="s">
        <v>87</v>
      </c>
      <c r="G8" s="28" t="s">
        <v>34</v>
      </c>
      <c r="H8" s="83" t="s">
        <v>33</v>
      </c>
      <c r="I8" s="28" t="s">
        <v>8</v>
      </c>
      <c r="J8" s="28" t="s">
        <v>9</v>
      </c>
      <c r="K8" s="28" t="s">
        <v>10</v>
      </c>
      <c r="L8" s="30" t="s">
        <v>11</v>
      </c>
      <c r="M8" s="31" t="s">
        <v>87</v>
      </c>
      <c r="N8" s="32" t="s">
        <v>34</v>
      </c>
      <c r="O8" s="83" t="s">
        <v>35</v>
      </c>
      <c r="P8" s="32" t="s">
        <v>8</v>
      </c>
      <c r="Q8" s="32" t="s">
        <v>9</v>
      </c>
      <c r="R8" s="32" t="s">
        <v>10</v>
      </c>
      <c r="S8" s="33" t="s">
        <v>11</v>
      </c>
      <c r="T8" s="138"/>
      <c r="U8" s="132"/>
    </row>
    <row r="9" spans="1:21" s="37" customFormat="1" ht="16.5" customHeight="1" outlineLevel="1">
      <c r="A9" s="39">
        <v>1</v>
      </c>
      <c r="B9" s="24" t="s">
        <v>66</v>
      </c>
      <c r="C9" s="16">
        <v>14</v>
      </c>
      <c r="D9" s="64" t="s">
        <v>40</v>
      </c>
      <c r="E9" s="109" t="s">
        <v>71</v>
      </c>
      <c r="F9" s="100">
        <v>5.092592592592592E-05</v>
      </c>
      <c r="G9" s="97">
        <v>20</v>
      </c>
      <c r="H9" s="84"/>
      <c r="I9" s="97">
        <v>37</v>
      </c>
      <c r="J9" s="97">
        <v>14</v>
      </c>
      <c r="K9" s="97">
        <v>223</v>
      </c>
      <c r="L9" s="110">
        <v>0.002890046296296297</v>
      </c>
      <c r="M9" s="34">
        <v>65</v>
      </c>
      <c r="N9" s="35">
        <v>62</v>
      </c>
      <c r="O9" s="86"/>
      <c r="P9" s="35">
        <v>50</v>
      </c>
      <c r="Q9" s="35">
        <v>41</v>
      </c>
      <c r="R9" s="43">
        <v>43</v>
      </c>
      <c r="S9" s="103">
        <v>23</v>
      </c>
      <c r="T9" s="38">
        <f aca="true" t="shared" si="0" ref="T9:T32">SUM(M9:S9)</f>
        <v>284</v>
      </c>
      <c r="U9" s="39">
        <f aca="true" t="shared" si="1" ref="U9:U32">RANK(T9,$T$9:$T$32,0)</f>
        <v>1</v>
      </c>
    </row>
    <row r="10" spans="1:21" s="37" customFormat="1" ht="15" customHeight="1" outlineLevel="1">
      <c r="A10" s="39">
        <v>2</v>
      </c>
      <c r="B10" s="24" t="s">
        <v>50</v>
      </c>
      <c r="C10" s="16">
        <v>12</v>
      </c>
      <c r="D10" s="64" t="s">
        <v>40</v>
      </c>
      <c r="E10" s="109" t="s">
        <v>39</v>
      </c>
      <c r="F10" s="100">
        <v>5.902777777777777E-05</v>
      </c>
      <c r="G10" s="97">
        <v>12</v>
      </c>
      <c r="H10" s="84"/>
      <c r="I10" s="97">
        <v>32</v>
      </c>
      <c r="J10" s="97">
        <v>13</v>
      </c>
      <c r="K10" s="97">
        <v>210</v>
      </c>
      <c r="L10" s="110">
        <v>0.003025462962962963</v>
      </c>
      <c r="M10" s="34">
        <v>50</v>
      </c>
      <c r="N10" s="35">
        <v>54</v>
      </c>
      <c r="O10" s="86"/>
      <c r="P10" s="35">
        <v>50</v>
      </c>
      <c r="Q10" s="35">
        <v>42</v>
      </c>
      <c r="R10" s="43">
        <v>45</v>
      </c>
      <c r="S10" s="103">
        <v>29</v>
      </c>
      <c r="T10" s="38">
        <f t="shared" si="0"/>
        <v>270</v>
      </c>
      <c r="U10" s="39">
        <f t="shared" si="1"/>
        <v>2</v>
      </c>
    </row>
    <row r="11" spans="1:21" ht="17.25" customHeight="1" outlineLevel="1">
      <c r="A11" s="39">
        <v>3</v>
      </c>
      <c r="B11" s="24" t="s">
        <v>112</v>
      </c>
      <c r="C11" s="16">
        <v>12</v>
      </c>
      <c r="D11" s="64" t="s">
        <v>40</v>
      </c>
      <c r="E11" s="109" t="s">
        <v>119</v>
      </c>
      <c r="F11" s="100">
        <v>5.902777777777777E-05</v>
      </c>
      <c r="G11" s="97">
        <v>10</v>
      </c>
      <c r="H11" s="84"/>
      <c r="I11" s="97">
        <v>31</v>
      </c>
      <c r="J11" s="97">
        <v>15</v>
      </c>
      <c r="K11" s="97">
        <v>212</v>
      </c>
      <c r="L11" s="110">
        <v>0.0034027777777777784</v>
      </c>
      <c r="M11" s="34">
        <v>50</v>
      </c>
      <c r="N11" s="35">
        <v>45</v>
      </c>
      <c r="O11" s="86"/>
      <c r="P11" s="35">
        <v>47</v>
      </c>
      <c r="Q11" s="35">
        <v>50</v>
      </c>
      <c r="R11" s="43">
        <v>47</v>
      </c>
      <c r="S11" s="103">
        <v>19</v>
      </c>
      <c r="T11" s="38">
        <f t="shared" si="0"/>
        <v>258</v>
      </c>
      <c r="U11" s="39">
        <f t="shared" si="1"/>
        <v>3</v>
      </c>
    </row>
    <row r="12" spans="1:21" ht="15.75" customHeight="1" outlineLevel="1">
      <c r="A12" s="39">
        <v>4</v>
      </c>
      <c r="B12" s="24" t="s">
        <v>48</v>
      </c>
      <c r="C12" s="16">
        <v>12</v>
      </c>
      <c r="D12" s="64" t="s">
        <v>40</v>
      </c>
      <c r="E12" s="109" t="s">
        <v>39</v>
      </c>
      <c r="F12" s="100">
        <v>6.134259259259259E-05</v>
      </c>
      <c r="G12" s="97">
        <v>8</v>
      </c>
      <c r="H12" s="84"/>
      <c r="I12" s="97">
        <v>29</v>
      </c>
      <c r="J12" s="97">
        <v>25</v>
      </c>
      <c r="K12" s="97">
        <v>193</v>
      </c>
      <c r="L12" s="110">
        <v>0.0029004629629629628</v>
      </c>
      <c r="M12" s="34">
        <v>40</v>
      </c>
      <c r="N12" s="35">
        <v>37</v>
      </c>
      <c r="O12" s="86"/>
      <c r="P12" s="35">
        <v>42</v>
      </c>
      <c r="Q12" s="35">
        <v>66</v>
      </c>
      <c r="R12" s="43">
        <v>31</v>
      </c>
      <c r="S12" s="103">
        <v>34</v>
      </c>
      <c r="T12" s="38">
        <f t="shared" si="0"/>
        <v>250</v>
      </c>
      <c r="U12" s="39">
        <f t="shared" si="1"/>
        <v>4</v>
      </c>
    </row>
    <row r="13" spans="1:21" ht="15.75" customHeight="1" outlineLevel="1">
      <c r="A13" s="39">
        <v>5</v>
      </c>
      <c r="B13" s="24" t="s">
        <v>114</v>
      </c>
      <c r="C13" s="16">
        <v>13</v>
      </c>
      <c r="D13" s="64" t="s">
        <v>40</v>
      </c>
      <c r="E13" s="109" t="s">
        <v>119</v>
      </c>
      <c r="F13" s="100">
        <v>5.092592592592592E-05</v>
      </c>
      <c r="G13" s="97">
        <v>7</v>
      </c>
      <c r="H13" s="84"/>
      <c r="I13" s="97">
        <v>31</v>
      </c>
      <c r="J13" s="97">
        <v>8</v>
      </c>
      <c r="K13" s="97">
        <v>242</v>
      </c>
      <c r="L13" s="110">
        <v>0.002984953703703703</v>
      </c>
      <c r="M13" s="34">
        <v>68</v>
      </c>
      <c r="N13" s="35">
        <v>26</v>
      </c>
      <c r="O13" s="86"/>
      <c r="P13" s="35">
        <v>40</v>
      </c>
      <c r="Q13" s="35">
        <v>26</v>
      </c>
      <c r="R13" s="43">
        <v>61</v>
      </c>
      <c r="S13" s="103">
        <v>26</v>
      </c>
      <c r="T13" s="38">
        <f t="shared" si="0"/>
        <v>247</v>
      </c>
      <c r="U13" s="39">
        <f t="shared" si="1"/>
        <v>5</v>
      </c>
    </row>
    <row r="14" spans="1:21" ht="15.75" customHeight="1" outlineLevel="1">
      <c r="A14" s="39">
        <v>6</v>
      </c>
      <c r="B14" s="24" t="s">
        <v>113</v>
      </c>
      <c r="C14" s="16">
        <v>13</v>
      </c>
      <c r="D14" s="64" t="s">
        <v>40</v>
      </c>
      <c r="E14" s="109" t="s">
        <v>119</v>
      </c>
      <c r="F14" s="100">
        <v>5.902777777777777E-05</v>
      </c>
      <c r="G14" s="97">
        <v>10</v>
      </c>
      <c r="H14" s="86"/>
      <c r="I14" s="97">
        <v>35</v>
      </c>
      <c r="J14" s="97">
        <v>11</v>
      </c>
      <c r="K14" s="97">
        <v>211</v>
      </c>
      <c r="L14" s="110">
        <v>0.002753472222222222</v>
      </c>
      <c r="M14" s="34">
        <v>40</v>
      </c>
      <c r="N14" s="35">
        <v>38</v>
      </c>
      <c r="O14" s="86"/>
      <c r="P14" s="35">
        <v>50</v>
      </c>
      <c r="Q14" s="35">
        <v>32</v>
      </c>
      <c r="R14" s="43">
        <v>36</v>
      </c>
      <c r="S14" s="103">
        <v>34</v>
      </c>
      <c r="T14" s="38">
        <f t="shared" si="0"/>
        <v>230</v>
      </c>
      <c r="U14" s="39">
        <f t="shared" si="1"/>
        <v>6</v>
      </c>
    </row>
    <row r="15" spans="1:21" ht="15.75" customHeight="1" outlineLevel="1">
      <c r="A15" s="39">
        <v>7</v>
      </c>
      <c r="B15" s="24" t="s">
        <v>137</v>
      </c>
      <c r="C15" s="16">
        <v>12</v>
      </c>
      <c r="D15" s="64" t="s">
        <v>40</v>
      </c>
      <c r="E15" s="109" t="s">
        <v>129</v>
      </c>
      <c r="F15" s="100">
        <v>6.0185185185185194E-05</v>
      </c>
      <c r="G15" s="97">
        <v>8</v>
      </c>
      <c r="H15" s="84"/>
      <c r="I15" s="97">
        <v>32</v>
      </c>
      <c r="J15" s="97">
        <v>12</v>
      </c>
      <c r="K15" s="97">
        <v>187</v>
      </c>
      <c r="L15" s="110">
        <v>0.0029837962962962965</v>
      </c>
      <c r="M15" s="34">
        <v>45</v>
      </c>
      <c r="N15" s="35">
        <v>37</v>
      </c>
      <c r="O15" s="86"/>
      <c r="P15" s="35">
        <v>50</v>
      </c>
      <c r="Q15" s="35">
        <v>38</v>
      </c>
      <c r="R15" s="43">
        <v>28</v>
      </c>
      <c r="S15" s="103">
        <v>31</v>
      </c>
      <c r="T15" s="38">
        <f t="shared" si="0"/>
        <v>229</v>
      </c>
      <c r="U15" s="39">
        <f t="shared" si="1"/>
        <v>7</v>
      </c>
    </row>
    <row r="16" spans="1:21" ht="15.75" customHeight="1" outlineLevel="1">
      <c r="A16" s="39">
        <v>8</v>
      </c>
      <c r="B16" s="24" t="s">
        <v>64</v>
      </c>
      <c r="C16" s="16">
        <v>13</v>
      </c>
      <c r="D16" s="64" t="s">
        <v>40</v>
      </c>
      <c r="E16" s="109" t="s">
        <v>71</v>
      </c>
      <c r="F16" s="100">
        <v>5.7870370370370366E-05</v>
      </c>
      <c r="G16" s="97">
        <v>8</v>
      </c>
      <c r="H16" s="84"/>
      <c r="I16" s="97">
        <v>30</v>
      </c>
      <c r="J16" s="97">
        <v>9</v>
      </c>
      <c r="K16" s="97">
        <v>216</v>
      </c>
      <c r="L16" s="110">
        <v>0.0025520833333333333</v>
      </c>
      <c r="M16" s="34">
        <v>45</v>
      </c>
      <c r="N16" s="35">
        <v>30</v>
      </c>
      <c r="O16" s="86"/>
      <c r="P16" s="35">
        <v>38</v>
      </c>
      <c r="Q16" s="35">
        <v>28</v>
      </c>
      <c r="R16" s="43">
        <v>41</v>
      </c>
      <c r="S16" s="103">
        <v>45</v>
      </c>
      <c r="T16" s="38">
        <f t="shared" si="0"/>
        <v>227</v>
      </c>
      <c r="U16" s="39">
        <f t="shared" si="1"/>
        <v>8</v>
      </c>
    </row>
    <row r="17" spans="1:21" ht="15.75" customHeight="1" outlineLevel="1">
      <c r="A17" s="39">
        <v>9</v>
      </c>
      <c r="B17" s="24" t="s">
        <v>135</v>
      </c>
      <c r="C17" s="16">
        <v>13</v>
      </c>
      <c r="D17" s="64" t="s">
        <v>40</v>
      </c>
      <c r="E17" s="109" t="s">
        <v>129</v>
      </c>
      <c r="F17" s="100">
        <v>6.250000000000001E-05</v>
      </c>
      <c r="G17" s="97">
        <v>15</v>
      </c>
      <c r="H17" s="84"/>
      <c r="I17" s="97">
        <v>31</v>
      </c>
      <c r="J17" s="97">
        <v>21</v>
      </c>
      <c r="K17" s="97">
        <v>178</v>
      </c>
      <c r="L17" s="110">
        <v>0.0030613425925925925</v>
      </c>
      <c r="M17" s="34">
        <v>28</v>
      </c>
      <c r="N17" s="35">
        <v>56</v>
      </c>
      <c r="O17" s="86"/>
      <c r="P17" s="35">
        <v>40</v>
      </c>
      <c r="Q17" s="35">
        <v>58</v>
      </c>
      <c r="R17" s="43">
        <v>17</v>
      </c>
      <c r="S17" s="103">
        <v>23</v>
      </c>
      <c r="T17" s="38">
        <f t="shared" si="0"/>
        <v>222</v>
      </c>
      <c r="U17" s="39">
        <f t="shared" si="1"/>
        <v>9</v>
      </c>
    </row>
    <row r="18" spans="1:21" ht="15.75" customHeight="1" outlineLevel="1">
      <c r="A18" s="39">
        <v>10</v>
      </c>
      <c r="B18" s="24" t="s">
        <v>63</v>
      </c>
      <c r="C18" s="16">
        <v>12</v>
      </c>
      <c r="D18" s="64" t="s">
        <v>40</v>
      </c>
      <c r="E18" s="109" t="s">
        <v>71</v>
      </c>
      <c r="F18" s="100">
        <v>5.7870370370370366E-05</v>
      </c>
      <c r="G18" s="97">
        <v>8</v>
      </c>
      <c r="H18" s="86"/>
      <c r="I18" s="97">
        <v>35</v>
      </c>
      <c r="J18" s="97">
        <v>2</v>
      </c>
      <c r="K18" s="97">
        <v>201</v>
      </c>
      <c r="L18" s="110">
        <v>0.0033645833333333336</v>
      </c>
      <c r="M18" s="34">
        <v>53</v>
      </c>
      <c r="N18" s="35">
        <v>37</v>
      </c>
      <c r="O18" s="86"/>
      <c r="P18" s="35">
        <v>56</v>
      </c>
      <c r="Q18" s="35">
        <v>14</v>
      </c>
      <c r="R18" s="43">
        <v>36</v>
      </c>
      <c r="S18" s="103">
        <v>20</v>
      </c>
      <c r="T18" s="38">
        <f t="shared" si="0"/>
        <v>216</v>
      </c>
      <c r="U18" s="39">
        <f t="shared" si="1"/>
        <v>10</v>
      </c>
    </row>
    <row r="19" spans="1:21" ht="15.75" customHeight="1" outlineLevel="1">
      <c r="A19" s="39">
        <v>11</v>
      </c>
      <c r="B19" s="24" t="s">
        <v>49</v>
      </c>
      <c r="C19" s="16">
        <v>12</v>
      </c>
      <c r="D19" s="64" t="s">
        <v>40</v>
      </c>
      <c r="E19" s="109" t="s">
        <v>39</v>
      </c>
      <c r="F19" s="100">
        <v>0.003530092592592592</v>
      </c>
      <c r="G19" s="97">
        <v>12</v>
      </c>
      <c r="H19" s="86"/>
      <c r="I19" s="97">
        <v>37</v>
      </c>
      <c r="J19" s="97">
        <v>12</v>
      </c>
      <c r="K19" s="97">
        <v>183</v>
      </c>
      <c r="L19" s="110">
        <v>0.002953703703703703</v>
      </c>
      <c r="M19" s="34">
        <v>1</v>
      </c>
      <c r="N19" s="35">
        <v>54</v>
      </c>
      <c r="O19" s="86"/>
      <c r="P19" s="35">
        <v>60</v>
      </c>
      <c r="Q19" s="35">
        <v>38</v>
      </c>
      <c r="R19" s="43">
        <v>26</v>
      </c>
      <c r="S19" s="103">
        <v>32</v>
      </c>
      <c r="T19" s="38">
        <f t="shared" si="0"/>
        <v>211</v>
      </c>
      <c r="U19" s="39">
        <f t="shared" si="1"/>
        <v>11</v>
      </c>
    </row>
    <row r="20" spans="1:21" ht="15.75" customHeight="1" outlineLevel="1">
      <c r="A20" s="39">
        <v>12</v>
      </c>
      <c r="B20" s="24" t="s">
        <v>56</v>
      </c>
      <c r="C20" s="16">
        <v>12</v>
      </c>
      <c r="D20" s="64" t="s">
        <v>40</v>
      </c>
      <c r="E20" s="109" t="s">
        <v>62</v>
      </c>
      <c r="F20" s="100">
        <v>6.134259259259259E-05</v>
      </c>
      <c r="G20" s="97">
        <v>10</v>
      </c>
      <c r="H20" s="86"/>
      <c r="I20" s="97">
        <v>24</v>
      </c>
      <c r="J20" s="97">
        <v>9</v>
      </c>
      <c r="K20" s="97">
        <v>185</v>
      </c>
      <c r="L20" s="110">
        <v>0.0030370370370370364</v>
      </c>
      <c r="M20" s="34">
        <v>40</v>
      </c>
      <c r="N20" s="35">
        <v>45</v>
      </c>
      <c r="O20" s="86"/>
      <c r="P20" s="35">
        <v>32</v>
      </c>
      <c r="Q20" s="35">
        <v>29</v>
      </c>
      <c r="R20" s="43">
        <v>27</v>
      </c>
      <c r="S20" s="103">
        <v>29</v>
      </c>
      <c r="T20" s="102">
        <f t="shared" si="0"/>
        <v>202</v>
      </c>
      <c r="U20" s="39">
        <f t="shared" si="1"/>
        <v>12</v>
      </c>
    </row>
    <row r="21" spans="1:21" ht="15.75" customHeight="1" outlineLevel="1">
      <c r="A21" s="39">
        <v>13</v>
      </c>
      <c r="B21" s="24" t="s">
        <v>74</v>
      </c>
      <c r="C21" s="16">
        <v>12</v>
      </c>
      <c r="D21" s="64" t="s">
        <v>40</v>
      </c>
      <c r="E21" s="109" t="s">
        <v>78</v>
      </c>
      <c r="F21" s="100">
        <v>5.7870370370370366E-05</v>
      </c>
      <c r="G21" s="97">
        <v>0</v>
      </c>
      <c r="H21" s="86"/>
      <c r="I21" s="97">
        <v>26</v>
      </c>
      <c r="J21" s="97">
        <v>6</v>
      </c>
      <c r="K21" s="97">
        <v>214</v>
      </c>
      <c r="L21" s="110">
        <v>0.0028738425925925928</v>
      </c>
      <c r="M21" s="79">
        <v>53</v>
      </c>
      <c r="N21" s="80">
        <v>0</v>
      </c>
      <c r="O21" s="86"/>
      <c r="P21" s="80">
        <v>36</v>
      </c>
      <c r="Q21" s="80">
        <v>22</v>
      </c>
      <c r="R21" s="78">
        <v>49</v>
      </c>
      <c r="S21" s="113">
        <v>35</v>
      </c>
      <c r="T21" s="38">
        <f t="shared" si="0"/>
        <v>195</v>
      </c>
      <c r="U21" s="39">
        <f t="shared" si="1"/>
        <v>13</v>
      </c>
    </row>
    <row r="22" spans="1:21" ht="15.75" customHeight="1" outlineLevel="1">
      <c r="A22" s="39">
        <v>14</v>
      </c>
      <c r="B22" s="24" t="s">
        <v>55</v>
      </c>
      <c r="C22" s="16">
        <v>13</v>
      </c>
      <c r="D22" s="64" t="s">
        <v>40</v>
      </c>
      <c r="E22" s="109" t="s">
        <v>62</v>
      </c>
      <c r="F22" s="100">
        <v>6.0185185185185194E-05</v>
      </c>
      <c r="G22" s="97">
        <v>10</v>
      </c>
      <c r="H22" s="86"/>
      <c r="I22" s="97">
        <v>30</v>
      </c>
      <c r="J22" s="97">
        <v>14</v>
      </c>
      <c r="K22" s="97">
        <v>178</v>
      </c>
      <c r="L22" s="110">
        <v>0.003070601851851852</v>
      </c>
      <c r="M22" s="79">
        <v>36</v>
      </c>
      <c r="N22" s="80">
        <v>38</v>
      </c>
      <c r="O22" s="86"/>
      <c r="P22" s="80">
        <v>38</v>
      </c>
      <c r="Q22" s="80">
        <v>41</v>
      </c>
      <c r="R22" s="78">
        <v>17</v>
      </c>
      <c r="S22" s="113">
        <v>23</v>
      </c>
      <c r="T22" s="38">
        <f t="shared" si="0"/>
        <v>193</v>
      </c>
      <c r="U22" s="39">
        <f t="shared" si="1"/>
        <v>14</v>
      </c>
    </row>
    <row r="23" spans="1:21" ht="15.75" customHeight="1" outlineLevel="1">
      <c r="A23" s="39">
        <v>15</v>
      </c>
      <c r="B23" s="24" t="s">
        <v>72</v>
      </c>
      <c r="C23" s="16">
        <v>13</v>
      </c>
      <c r="D23" s="64" t="s">
        <v>40</v>
      </c>
      <c r="E23" s="109" t="s">
        <v>78</v>
      </c>
      <c r="F23" s="100">
        <v>5.671296296296297E-05</v>
      </c>
      <c r="G23" s="97">
        <v>4</v>
      </c>
      <c r="H23" s="86"/>
      <c r="I23" s="97">
        <v>31</v>
      </c>
      <c r="J23" s="97">
        <v>9</v>
      </c>
      <c r="K23" s="97">
        <v>201</v>
      </c>
      <c r="L23" s="110">
        <v>0.0028506944444444443</v>
      </c>
      <c r="M23" s="79">
        <v>50</v>
      </c>
      <c r="N23" s="80">
        <v>17</v>
      </c>
      <c r="O23" s="86"/>
      <c r="P23" s="80">
        <v>40</v>
      </c>
      <c r="Q23" s="80">
        <v>28</v>
      </c>
      <c r="R23" s="78">
        <v>28</v>
      </c>
      <c r="S23" s="113">
        <v>29</v>
      </c>
      <c r="T23" s="38">
        <f t="shared" si="0"/>
        <v>192</v>
      </c>
      <c r="U23" s="39">
        <f t="shared" si="1"/>
        <v>15</v>
      </c>
    </row>
    <row r="24" spans="1:21" ht="15" customHeight="1" outlineLevel="1">
      <c r="A24" s="39">
        <v>16</v>
      </c>
      <c r="B24" s="24" t="s">
        <v>65</v>
      </c>
      <c r="C24" s="16">
        <v>12</v>
      </c>
      <c r="D24" s="64" t="s">
        <v>40</v>
      </c>
      <c r="E24" s="109" t="s">
        <v>71</v>
      </c>
      <c r="F24" s="100">
        <v>6.134259259259259E-05</v>
      </c>
      <c r="G24" s="97">
        <v>5</v>
      </c>
      <c r="H24" s="86"/>
      <c r="I24" s="97">
        <v>29</v>
      </c>
      <c r="J24" s="97">
        <v>10</v>
      </c>
      <c r="K24" s="97">
        <v>179</v>
      </c>
      <c r="L24" s="110">
        <v>0.00321875</v>
      </c>
      <c r="M24" s="79">
        <v>40</v>
      </c>
      <c r="N24" s="80">
        <v>25</v>
      </c>
      <c r="O24" s="86"/>
      <c r="P24" s="80">
        <v>42</v>
      </c>
      <c r="Q24" s="80">
        <v>32</v>
      </c>
      <c r="R24" s="78">
        <v>24</v>
      </c>
      <c r="S24" s="113">
        <v>24</v>
      </c>
      <c r="T24" s="38">
        <f t="shared" si="0"/>
        <v>187</v>
      </c>
      <c r="U24" s="39">
        <f t="shared" si="1"/>
        <v>16</v>
      </c>
    </row>
    <row r="25" spans="1:21" ht="15" customHeight="1" outlineLevel="1">
      <c r="A25" s="39">
        <v>17</v>
      </c>
      <c r="B25" s="24" t="s">
        <v>111</v>
      </c>
      <c r="C25" s="16">
        <v>12</v>
      </c>
      <c r="D25" s="64" t="s">
        <v>40</v>
      </c>
      <c r="E25" s="109" t="s">
        <v>119</v>
      </c>
      <c r="F25" s="100">
        <v>6.134259259259259E-05</v>
      </c>
      <c r="G25" s="97">
        <v>3</v>
      </c>
      <c r="H25" s="84"/>
      <c r="I25" s="97">
        <v>30</v>
      </c>
      <c r="J25" s="97">
        <v>8</v>
      </c>
      <c r="K25" s="97">
        <v>187</v>
      </c>
      <c r="L25" s="110">
        <v>0.002997685185185185</v>
      </c>
      <c r="M25" s="79">
        <v>40</v>
      </c>
      <c r="N25" s="80">
        <v>17</v>
      </c>
      <c r="O25" s="86"/>
      <c r="P25" s="80">
        <v>44</v>
      </c>
      <c r="Q25" s="80">
        <v>26</v>
      </c>
      <c r="R25" s="78">
        <v>28</v>
      </c>
      <c r="S25" s="113">
        <v>29</v>
      </c>
      <c r="T25" s="38">
        <f t="shared" si="0"/>
        <v>184</v>
      </c>
      <c r="U25" s="39">
        <f t="shared" si="1"/>
        <v>17</v>
      </c>
    </row>
    <row r="26" spans="1:21" ht="15" customHeight="1" outlineLevel="1">
      <c r="A26" s="39">
        <v>18</v>
      </c>
      <c r="B26" s="24" t="s">
        <v>57</v>
      </c>
      <c r="C26" s="16">
        <v>13</v>
      </c>
      <c r="D26" s="64" t="s">
        <v>40</v>
      </c>
      <c r="E26" s="109" t="s">
        <v>62</v>
      </c>
      <c r="F26" s="100">
        <v>5.671296296296297E-05</v>
      </c>
      <c r="G26" s="97">
        <v>7</v>
      </c>
      <c r="H26" s="84"/>
      <c r="I26" s="97">
        <v>25</v>
      </c>
      <c r="J26" s="97">
        <v>6</v>
      </c>
      <c r="K26" s="97">
        <v>200</v>
      </c>
      <c r="L26" s="110">
        <v>0.002988425925925926</v>
      </c>
      <c r="M26" s="79">
        <v>50</v>
      </c>
      <c r="N26" s="80">
        <v>26</v>
      </c>
      <c r="O26" s="86"/>
      <c r="P26" s="80">
        <v>28</v>
      </c>
      <c r="Q26" s="80">
        <v>22</v>
      </c>
      <c r="R26" s="78">
        <v>28</v>
      </c>
      <c r="S26" s="113">
        <v>25</v>
      </c>
      <c r="T26" s="38">
        <f t="shared" si="0"/>
        <v>179</v>
      </c>
      <c r="U26" s="39">
        <f t="shared" si="1"/>
        <v>18</v>
      </c>
    </row>
    <row r="27" spans="1:21" ht="15" customHeight="1" outlineLevel="1">
      <c r="A27" s="39">
        <v>19</v>
      </c>
      <c r="B27" s="24" t="s">
        <v>109</v>
      </c>
      <c r="C27" s="16">
        <v>12</v>
      </c>
      <c r="D27" s="64" t="s">
        <v>40</v>
      </c>
      <c r="E27" s="109" t="s">
        <v>78</v>
      </c>
      <c r="F27" s="100">
        <v>6.134259259259259E-05</v>
      </c>
      <c r="G27" s="97">
        <v>7</v>
      </c>
      <c r="H27" s="84"/>
      <c r="I27" s="97">
        <v>23</v>
      </c>
      <c r="J27" s="97">
        <v>-4</v>
      </c>
      <c r="K27" s="97">
        <v>201</v>
      </c>
      <c r="L27" s="110">
        <v>0.002893518518518519</v>
      </c>
      <c r="M27" s="79">
        <v>40</v>
      </c>
      <c r="N27" s="80">
        <v>33</v>
      </c>
      <c r="O27" s="86"/>
      <c r="P27" s="80">
        <v>30</v>
      </c>
      <c r="Q27" s="80">
        <v>2</v>
      </c>
      <c r="R27" s="78">
        <v>36</v>
      </c>
      <c r="S27" s="113">
        <v>34</v>
      </c>
      <c r="T27" s="38">
        <f t="shared" si="0"/>
        <v>175</v>
      </c>
      <c r="U27" s="39">
        <f t="shared" si="1"/>
        <v>19</v>
      </c>
    </row>
    <row r="28" spans="1:21" ht="15" customHeight="1" outlineLevel="1">
      <c r="A28" s="39">
        <v>20</v>
      </c>
      <c r="B28" s="24" t="s">
        <v>47</v>
      </c>
      <c r="C28" s="16">
        <v>13</v>
      </c>
      <c r="D28" s="64" t="s">
        <v>40</v>
      </c>
      <c r="E28" s="109" t="s">
        <v>39</v>
      </c>
      <c r="F28" s="100">
        <v>6.36574074074074E-05</v>
      </c>
      <c r="G28" s="97">
        <v>4</v>
      </c>
      <c r="H28" s="84"/>
      <c r="I28" s="97">
        <v>31</v>
      </c>
      <c r="J28" s="97">
        <v>10</v>
      </c>
      <c r="K28" s="97">
        <v>178</v>
      </c>
      <c r="L28" s="110">
        <v>0.002856481481481481</v>
      </c>
      <c r="M28" s="79">
        <v>24</v>
      </c>
      <c r="N28" s="80">
        <v>17</v>
      </c>
      <c r="O28" s="86"/>
      <c r="P28" s="80">
        <v>40</v>
      </c>
      <c r="Q28" s="80">
        <v>30</v>
      </c>
      <c r="R28" s="78">
        <v>17</v>
      </c>
      <c r="S28" s="113">
        <v>29</v>
      </c>
      <c r="T28" s="102">
        <f t="shared" si="0"/>
        <v>157</v>
      </c>
      <c r="U28" s="39">
        <f t="shared" si="1"/>
        <v>20</v>
      </c>
    </row>
    <row r="29" spans="1:21" ht="15" customHeight="1" outlineLevel="1">
      <c r="A29" s="39">
        <v>21</v>
      </c>
      <c r="B29" s="24" t="s">
        <v>136</v>
      </c>
      <c r="C29" s="16">
        <v>12</v>
      </c>
      <c r="D29" s="64" t="s">
        <v>40</v>
      </c>
      <c r="E29" s="109" t="s">
        <v>129</v>
      </c>
      <c r="F29" s="100">
        <v>6.36574074074074E-05</v>
      </c>
      <c r="G29" s="97">
        <v>7</v>
      </c>
      <c r="H29" s="84"/>
      <c r="I29" s="97">
        <v>18</v>
      </c>
      <c r="J29" s="97">
        <v>6</v>
      </c>
      <c r="K29" s="97">
        <v>173</v>
      </c>
      <c r="L29" s="110">
        <v>0.0030671296296296297</v>
      </c>
      <c r="M29" s="79">
        <v>30</v>
      </c>
      <c r="N29" s="80">
        <v>33</v>
      </c>
      <c r="O29" s="86"/>
      <c r="P29" s="80">
        <v>20</v>
      </c>
      <c r="Q29" s="80">
        <v>22</v>
      </c>
      <c r="R29" s="78">
        <v>21</v>
      </c>
      <c r="S29" s="113">
        <v>28</v>
      </c>
      <c r="T29" s="102">
        <f t="shared" si="0"/>
        <v>154</v>
      </c>
      <c r="U29" s="39">
        <f t="shared" si="1"/>
        <v>21</v>
      </c>
    </row>
    <row r="30" spans="1:21" ht="15" customHeight="1" outlineLevel="1">
      <c r="A30" s="39">
        <v>22</v>
      </c>
      <c r="B30" s="24" t="s">
        <v>73</v>
      </c>
      <c r="C30" s="16">
        <v>13</v>
      </c>
      <c r="D30" s="64" t="s">
        <v>40</v>
      </c>
      <c r="E30" s="109" t="s">
        <v>78</v>
      </c>
      <c r="F30" s="100">
        <v>5.902777777777777E-05</v>
      </c>
      <c r="G30" s="97">
        <v>4</v>
      </c>
      <c r="H30" s="84"/>
      <c r="I30" s="97">
        <v>25</v>
      </c>
      <c r="J30" s="97">
        <v>5</v>
      </c>
      <c r="K30" s="97">
        <v>163</v>
      </c>
      <c r="L30" s="110">
        <v>0.003064814814814815</v>
      </c>
      <c r="M30" s="79">
        <v>40</v>
      </c>
      <c r="N30" s="80">
        <v>17</v>
      </c>
      <c r="O30" s="86"/>
      <c r="P30" s="80">
        <v>28</v>
      </c>
      <c r="Q30" s="80">
        <v>20</v>
      </c>
      <c r="R30" s="78">
        <v>11</v>
      </c>
      <c r="S30" s="113">
        <v>23</v>
      </c>
      <c r="T30" s="102">
        <f t="shared" si="0"/>
        <v>139</v>
      </c>
      <c r="U30" s="39">
        <f t="shared" si="1"/>
        <v>22</v>
      </c>
    </row>
    <row r="31" spans="1:21" ht="15" customHeight="1" outlineLevel="1">
      <c r="A31" s="39">
        <v>23</v>
      </c>
      <c r="B31" s="24" t="s">
        <v>58</v>
      </c>
      <c r="C31" s="16">
        <v>13</v>
      </c>
      <c r="D31" s="64" t="s">
        <v>40</v>
      </c>
      <c r="E31" s="109" t="s">
        <v>62</v>
      </c>
      <c r="F31" s="100">
        <v>6.597222222222222E-05</v>
      </c>
      <c r="G31" s="97">
        <v>4</v>
      </c>
      <c r="H31" s="84"/>
      <c r="I31" s="97">
        <v>24</v>
      </c>
      <c r="J31" s="97">
        <v>10</v>
      </c>
      <c r="K31" s="97">
        <v>150</v>
      </c>
      <c r="L31" s="110">
        <v>0.003258101851851852</v>
      </c>
      <c r="M31" s="79">
        <v>18</v>
      </c>
      <c r="N31" s="80">
        <v>17</v>
      </c>
      <c r="O31" s="86"/>
      <c r="P31" s="80">
        <v>26</v>
      </c>
      <c r="Q31" s="80">
        <v>30</v>
      </c>
      <c r="R31" s="78">
        <v>7</v>
      </c>
      <c r="S31" s="113">
        <v>18</v>
      </c>
      <c r="T31" s="102">
        <f t="shared" si="0"/>
        <v>116</v>
      </c>
      <c r="U31" s="39">
        <f t="shared" si="1"/>
        <v>23</v>
      </c>
    </row>
    <row r="32" spans="1:21" ht="15" customHeight="1" outlineLevel="1" thickBot="1">
      <c r="A32" s="39">
        <v>24</v>
      </c>
      <c r="B32" s="24" t="s">
        <v>134</v>
      </c>
      <c r="C32" s="16">
        <v>13</v>
      </c>
      <c r="D32" s="64" t="s">
        <v>40</v>
      </c>
      <c r="E32" s="109" t="s">
        <v>129</v>
      </c>
      <c r="F32" s="101">
        <v>6.712962962962963E-05</v>
      </c>
      <c r="G32" s="111">
        <v>1</v>
      </c>
      <c r="H32" s="85"/>
      <c r="I32" s="111">
        <v>23</v>
      </c>
      <c r="J32" s="111">
        <v>2</v>
      </c>
      <c r="K32" s="111">
        <v>185</v>
      </c>
      <c r="L32" s="112">
        <v>0.003372685185185185</v>
      </c>
      <c r="M32" s="114">
        <v>15</v>
      </c>
      <c r="N32" s="82">
        <v>8</v>
      </c>
      <c r="O32" s="87"/>
      <c r="P32" s="82">
        <v>24</v>
      </c>
      <c r="Q32" s="82">
        <v>14</v>
      </c>
      <c r="R32" s="105">
        <v>20</v>
      </c>
      <c r="S32" s="106">
        <v>14</v>
      </c>
      <c r="T32" s="102">
        <f t="shared" si="0"/>
        <v>95</v>
      </c>
      <c r="U32" s="39">
        <f t="shared" si="1"/>
        <v>24</v>
      </c>
    </row>
    <row r="33" spans="1:21" ht="15" customHeight="1" outlineLevel="1">
      <c r="A33" s="72"/>
      <c r="B33" s="73"/>
      <c r="C33" s="74"/>
      <c r="D33" s="74"/>
      <c r="E33" s="73"/>
      <c r="F33" s="49"/>
      <c r="G33" s="1"/>
      <c r="H33" s="1"/>
      <c r="I33" s="1"/>
      <c r="J33" s="1"/>
      <c r="K33" s="1"/>
      <c r="L33" s="50"/>
      <c r="M33" s="51"/>
      <c r="N33" s="51"/>
      <c r="O33" s="51"/>
      <c r="P33" s="51"/>
      <c r="Q33" s="51"/>
      <c r="R33" s="52"/>
      <c r="S33" s="51"/>
      <c r="T33" s="48"/>
      <c r="U33" s="48"/>
    </row>
    <row r="34" spans="1:21" ht="15" customHeight="1" outlineLevel="1" thickBot="1">
      <c r="A34" s="75"/>
      <c r="B34" s="76"/>
      <c r="C34" s="8" t="s">
        <v>138</v>
      </c>
      <c r="D34" s="77"/>
      <c r="E34" s="76"/>
      <c r="F34" s="49"/>
      <c r="G34" s="1"/>
      <c r="H34" s="1"/>
      <c r="I34" s="1"/>
      <c r="J34" s="1"/>
      <c r="K34" s="1"/>
      <c r="L34" s="50"/>
      <c r="M34" s="51"/>
      <c r="N34" s="51"/>
      <c r="O34" s="51"/>
      <c r="P34" s="51"/>
      <c r="Q34" s="51"/>
      <c r="R34" s="52"/>
      <c r="S34" s="51"/>
      <c r="T34" s="48"/>
      <c r="U34" s="48"/>
    </row>
    <row r="35" spans="1:21" ht="15" customHeight="1" outlineLevel="1">
      <c r="A35" s="39">
        <v>1</v>
      </c>
      <c r="B35" s="24" t="s">
        <v>53</v>
      </c>
      <c r="C35" s="16">
        <v>12</v>
      </c>
      <c r="D35" s="64" t="s">
        <v>41</v>
      </c>
      <c r="E35" s="109" t="s">
        <v>39</v>
      </c>
      <c r="F35" s="115">
        <v>5.671296296296297E-05</v>
      </c>
      <c r="G35" s="116"/>
      <c r="H35" s="117">
        <v>36</v>
      </c>
      <c r="I35" s="118">
        <v>36</v>
      </c>
      <c r="J35" s="118">
        <v>25</v>
      </c>
      <c r="K35" s="118">
        <v>203</v>
      </c>
      <c r="L35" s="119">
        <v>0.0032037037037037034</v>
      </c>
      <c r="M35" s="120">
        <v>64</v>
      </c>
      <c r="N35" s="116"/>
      <c r="O35" s="121">
        <v>60</v>
      </c>
      <c r="P35" s="121">
        <v>64</v>
      </c>
      <c r="Q35" s="121">
        <v>62</v>
      </c>
      <c r="R35" s="122">
        <v>51</v>
      </c>
      <c r="S35" s="123">
        <v>34</v>
      </c>
      <c r="T35" s="102">
        <f>SUM(M35:S35)</f>
        <v>335</v>
      </c>
      <c r="U35" s="39">
        <f>RANK(T35,$T$35:$T$58,0)</f>
        <v>1</v>
      </c>
    </row>
    <row r="36" spans="1:21" ht="15" customHeight="1" outlineLevel="1">
      <c r="A36" s="39">
        <v>2</v>
      </c>
      <c r="B36" s="24" t="s">
        <v>54</v>
      </c>
      <c r="C36" s="16">
        <v>12</v>
      </c>
      <c r="D36" s="64" t="s">
        <v>41</v>
      </c>
      <c r="E36" s="109" t="s">
        <v>39</v>
      </c>
      <c r="F36" s="100">
        <v>6.0185185185185194E-05</v>
      </c>
      <c r="G36" s="86"/>
      <c r="H36" s="97">
        <v>43</v>
      </c>
      <c r="I36" s="97">
        <v>35</v>
      </c>
      <c r="J36" s="97">
        <v>20</v>
      </c>
      <c r="K36" s="97">
        <v>210</v>
      </c>
      <c r="L36" s="110">
        <v>0.0031030092592592598</v>
      </c>
      <c r="M36" s="34">
        <v>56</v>
      </c>
      <c r="N36" s="86"/>
      <c r="O36" s="35">
        <v>63</v>
      </c>
      <c r="P36" s="35">
        <v>62</v>
      </c>
      <c r="Q36" s="35">
        <v>52</v>
      </c>
      <c r="R36" s="43">
        <v>55</v>
      </c>
      <c r="S36" s="103">
        <v>37</v>
      </c>
      <c r="T36" s="38">
        <f>SUM(M36:S36)</f>
        <v>325</v>
      </c>
      <c r="U36" s="39">
        <f>RANK(T36,$T$35:$T$58,0)</f>
        <v>2</v>
      </c>
    </row>
    <row r="37" spans="1:21" ht="15" customHeight="1" outlineLevel="1">
      <c r="A37" s="39">
        <v>3</v>
      </c>
      <c r="B37" s="24" t="s">
        <v>51</v>
      </c>
      <c r="C37" s="16">
        <v>12</v>
      </c>
      <c r="D37" s="64" t="s">
        <v>41</v>
      </c>
      <c r="E37" s="109" t="s">
        <v>39</v>
      </c>
      <c r="F37" s="100">
        <v>6.250000000000001E-05</v>
      </c>
      <c r="G37" s="86"/>
      <c r="H37" s="97">
        <v>26</v>
      </c>
      <c r="I37" s="97">
        <v>34</v>
      </c>
      <c r="J37" s="97">
        <v>25</v>
      </c>
      <c r="K37" s="97">
        <v>210</v>
      </c>
      <c r="L37" s="110">
        <v>0.003039351851851852</v>
      </c>
      <c r="M37" s="34">
        <v>50</v>
      </c>
      <c r="N37" s="86"/>
      <c r="O37" s="35">
        <v>46</v>
      </c>
      <c r="P37" s="35">
        <v>60</v>
      </c>
      <c r="Q37" s="35">
        <v>62</v>
      </c>
      <c r="R37" s="43">
        <v>55</v>
      </c>
      <c r="S37" s="103">
        <v>40</v>
      </c>
      <c r="T37" s="38">
        <f>SUM(M37:S37)</f>
        <v>313</v>
      </c>
      <c r="U37" s="39">
        <f>RANK(T37,$T$35:$T$58,0)</f>
        <v>3</v>
      </c>
    </row>
    <row r="38" spans="1:21" ht="15" customHeight="1" outlineLevel="1">
      <c r="A38" s="39">
        <v>4</v>
      </c>
      <c r="B38" s="24" t="s">
        <v>52</v>
      </c>
      <c r="C38" s="16">
        <v>12</v>
      </c>
      <c r="D38" s="64" t="s">
        <v>41</v>
      </c>
      <c r="E38" s="109" t="s">
        <v>39</v>
      </c>
      <c r="F38" s="100">
        <v>6.481481481481482E-05</v>
      </c>
      <c r="G38" s="86"/>
      <c r="H38" s="97">
        <v>25</v>
      </c>
      <c r="I38" s="97">
        <v>40</v>
      </c>
      <c r="J38" s="97">
        <v>22</v>
      </c>
      <c r="K38" s="97">
        <v>194</v>
      </c>
      <c r="L38" s="110">
        <v>0.0032708333333333335</v>
      </c>
      <c r="M38" s="34">
        <v>40</v>
      </c>
      <c r="N38" s="86"/>
      <c r="O38" s="35">
        <v>44</v>
      </c>
      <c r="P38" s="35">
        <v>70</v>
      </c>
      <c r="Q38" s="35">
        <v>56</v>
      </c>
      <c r="R38" s="43">
        <v>44</v>
      </c>
      <c r="S38" s="103">
        <v>32</v>
      </c>
      <c r="T38" s="38">
        <f>SUM(M38:S38)</f>
        <v>286</v>
      </c>
      <c r="U38" s="39">
        <f>RANK(T38,$T$35:$T$58,0)</f>
        <v>4</v>
      </c>
    </row>
    <row r="39" spans="1:21" ht="15" customHeight="1" outlineLevel="1">
      <c r="A39" s="39">
        <v>5</v>
      </c>
      <c r="B39" s="24" t="s">
        <v>116</v>
      </c>
      <c r="C39" s="16">
        <v>13</v>
      </c>
      <c r="D39" s="64" t="s">
        <v>41</v>
      </c>
      <c r="E39" s="109" t="s">
        <v>119</v>
      </c>
      <c r="F39" s="100">
        <v>5.902777777777777E-05</v>
      </c>
      <c r="G39" s="86"/>
      <c r="H39" s="97">
        <v>30</v>
      </c>
      <c r="I39" s="97">
        <v>34</v>
      </c>
      <c r="J39" s="97">
        <v>13</v>
      </c>
      <c r="K39" s="97">
        <v>189</v>
      </c>
      <c r="L39" s="110">
        <v>0.002835648148148148</v>
      </c>
      <c r="M39" s="34">
        <v>54</v>
      </c>
      <c r="N39" s="86"/>
      <c r="O39" s="35">
        <v>50</v>
      </c>
      <c r="P39" s="35">
        <v>54</v>
      </c>
      <c r="Q39" s="35">
        <v>30</v>
      </c>
      <c r="R39" s="43">
        <v>32</v>
      </c>
      <c r="S39" s="103">
        <v>45</v>
      </c>
      <c r="T39" s="38">
        <f>SUM(M39:S39)</f>
        <v>265</v>
      </c>
      <c r="U39" s="39">
        <f>RANK(T39,$T$35:$T$58,0)</f>
        <v>5</v>
      </c>
    </row>
    <row r="40" spans="1:21" ht="15" customHeight="1" outlineLevel="1">
      <c r="A40" s="39">
        <v>6</v>
      </c>
      <c r="B40" s="24" t="s">
        <v>108</v>
      </c>
      <c r="C40" s="16">
        <v>12</v>
      </c>
      <c r="D40" s="64" t="s">
        <v>41</v>
      </c>
      <c r="E40" s="109" t="s">
        <v>62</v>
      </c>
      <c r="F40" s="100">
        <v>5.671296296296297E-05</v>
      </c>
      <c r="G40" s="86"/>
      <c r="H40" s="97">
        <v>19</v>
      </c>
      <c r="I40" s="97">
        <v>30</v>
      </c>
      <c r="J40" s="97">
        <v>17</v>
      </c>
      <c r="K40" s="97">
        <v>186</v>
      </c>
      <c r="L40" s="110">
        <v>0.003525462962962963</v>
      </c>
      <c r="M40" s="34">
        <v>64</v>
      </c>
      <c r="N40" s="86"/>
      <c r="O40" s="35">
        <v>32</v>
      </c>
      <c r="P40" s="35">
        <v>52</v>
      </c>
      <c r="Q40" s="35">
        <v>44</v>
      </c>
      <c r="R40" s="43">
        <v>38</v>
      </c>
      <c r="S40" s="103">
        <v>25</v>
      </c>
      <c r="T40" s="38">
        <f aca="true" t="shared" si="2" ref="T40:T58">SUM(M40:S40)</f>
        <v>255</v>
      </c>
      <c r="U40" s="39">
        <f aca="true" t="shared" si="3" ref="U40:U58">RANK(T40,$T$35:$T$58,0)</f>
        <v>6</v>
      </c>
    </row>
    <row r="41" spans="1:21" ht="15" customHeight="1" outlineLevel="1">
      <c r="A41" s="39">
        <v>7</v>
      </c>
      <c r="B41" s="24" t="s">
        <v>115</v>
      </c>
      <c r="C41" s="16">
        <v>13</v>
      </c>
      <c r="D41" s="64" t="s">
        <v>41</v>
      </c>
      <c r="E41" s="109" t="s">
        <v>119</v>
      </c>
      <c r="F41" s="100">
        <v>5.7870370370370366E-05</v>
      </c>
      <c r="G41" s="86"/>
      <c r="H41" s="97">
        <v>20</v>
      </c>
      <c r="I41" s="97">
        <v>29</v>
      </c>
      <c r="J41" s="97">
        <v>13</v>
      </c>
      <c r="K41" s="97">
        <v>187</v>
      </c>
      <c r="L41" s="110">
        <v>0.0030219907407407405</v>
      </c>
      <c r="M41" s="34">
        <v>58</v>
      </c>
      <c r="N41" s="86"/>
      <c r="O41" s="35">
        <v>28</v>
      </c>
      <c r="P41" s="35">
        <v>41</v>
      </c>
      <c r="Q41" s="35">
        <v>30</v>
      </c>
      <c r="R41" s="43">
        <v>31</v>
      </c>
      <c r="S41" s="103">
        <v>34</v>
      </c>
      <c r="T41" s="38">
        <f t="shared" si="2"/>
        <v>222</v>
      </c>
      <c r="U41" s="39">
        <f t="shared" si="3"/>
        <v>7</v>
      </c>
    </row>
    <row r="42" spans="1:21" ht="15" customHeight="1" outlineLevel="1">
      <c r="A42" s="39">
        <v>8</v>
      </c>
      <c r="B42" s="24" t="s">
        <v>130</v>
      </c>
      <c r="C42" s="16">
        <v>13</v>
      </c>
      <c r="D42" s="64" t="s">
        <v>41</v>
      </c>
      <c r="E42" s="109" t="s">
        <v>129</v>
      </c>
      <c r="F42" s="100">
        <v>5.671296296296297E-05</v>
      </c>
      <c r="G42" s="86"/>
      <c r="H42" s="97">
        <v>5</v>
      </c>
      <c r="I42" s="97">
        <v>25</v>
      </c>
      <c r="J42" s="97">
        <v>11</v>
      </c>
      <c r="K42" s="97">
        <v>210</v>
      </c>
      <c r="L42" s="110">
        <v>0.0028680555555555555</v>
      </c>
      <c r="M42" s="34">
        <v>61</v>
      </c>
      <c r="N42" s="86"/>
      <c r="O42" s="35">
        <v>4</v>
      </c>
      <c r="P42" s="35">
        <v>29</v>
      </c>
      <c r="Q42" s="35">
        <v>26</v>
      </c>
      <c r="R42" s="43">
        <v>50</v>
      </c>
      <c r="S42" s="103">
        <v>43</v>
      </c>
      <c r="T42" s="38">
        <f t="shared" si="2"/>
        <v>213</v>
      </c>
      <c r="U42" s="39">
        <f t="shared" si="3"/>
        <v>8</v>
      </c>
    </row>
    <row r="43" spans="1:21" ht="15" customHeight="1" outlineLevel="1">
      <c r="A43" s="39">
        <v>9</v>
      </c>
      <c r="B43" s="24" t="s">
        <v>68</v>
      </c>
      <c r="C43" s="16">
        <v>12</v>
      </c>
      <c r="D43" s="64" t="s">
        <v>41</v>
      </c>
      <c r="E43" s="109" t="s">
        <v>71</v>
      </c>
      <c r="F43" s="100">
        <v>6.250000000000001E-05</v>
      </c>
      <c r="G43" s="86"/>
      <c r="H43" s="97">
        <v>3</v>
      </c>
      <c r="I43" s="97">
        <v>30</v>
      </c>
      <c r="J43" s="97">
        <v>17</v>
      </c>
      <c r="K43" s="97">
        <v>171</v>
      </c>
      <c r="L43" s="110">
        <v>0.00341087962962963</v>
      </c>
      <c r="M43" s="34">
        <v>50</v>
      </c>
      <c r="N43" s="86"/>
      <c r="O43" s="35">
        <v>3</v>
      </c>
      <c r="P43" s="35">
        <v>52</v>
      </c>
      <c r="Q43" s="35">
        <v>44</v>
      </c>
      <c r="R43" s="43">
        <v>30</v>
      </c>
      <c r="S43" s="103">
        <v>28</v>
      </c>
      <c r="T43" s="38">
        <f t="shared" si="2"/>
        <v>207</v>
      </c>
      <c r="U43" s="39">
        <f t="shared" si="3"/>
        <v>9</v>
      </c>
    </row>
    <row r="44" spans="1:21" ht="15" customHeight="1" outlineLevel="1">
      <c r="A44" s="39">
        <v>10</v>
      </c>
      <c r="B44" s="24" t="s">
        <v>117</v>
      </c>
      <c r="C44" s="16">
        <v>12</v>
      </c>
      <c r="D44" s="64" t="s">
        <v>41</v>
      </c>
      <c r="E44" s="109" t="s">
        <v>119</v>
      </c>
      <c r="F44" s="100">
        <v>6.597222222222222E-05</v>
      </c>
      <c r="G44" s="86"/>
      <c r="H44" s="97">
        <v>18</v>
      </c>
      <c r="I44" s="97">
        <v>25</v>
      </c>
      <c r="J44" s="97">
        <v>16</v>
      </c>
      <c r="K44" s="97">
        <v>152</v>
      </c>
      <c r="L44" s="110">
        <v>0.0032083333333333334</v>
      </c>
      <c r="M44" s="34">
        <v>35</v>
      </c>
      <c r="N44" s="86"/>
      <c r="O44" s="35">
        <v>30</v>
      </c>
      <c r="P44" s="35">
        <v>39</v>
      </c>
      <c r="Q44" s="35">
        <v>41</v>
      </c>
      <c r="R44" s="43">
        <v>21</v>
      </c>
      <c r="S44" s="103">
        <v>34</v>
      </c>
      <c r="T44" s="38">
        <f t="shared" si="2"/>
        <v>200</v>
      </c>
      <c r="U44" s="39">
        <f t="shared" si="3"/>
        <v>10</v>
      </c>
    </row>
    <row r="45" spans="1:21" ht="15" customHeight="1" outlineLevel="1">
      <c r="A45" s="39">
        <v>11</v>
      </c>
      <c r="B45" s="24" t="s">
        <v>67</v>
      </c>
      <c r="C45" s="16">
        <v>13</v>
      </c>
      <c r="D45" s="64" t="s">
        <v>41</v>
      </c>
      <c r="E45" s="109" t="s">
        <v>71</v>
      </c>
      <c r="F45" s="100">
        <v>6.0185185185185194E-05</v>
      </c>
      <c r="G45" s="86"/>
      <c r="H45" s="97">
        <v>3</v>
      </c>
      <c r="I45" s="97">
        <v>25</v>
      </c>
      <c r="J45" s="97">
        <v>22</v>
      </c>
      <c r="K45" s="97">
        <v>183</v>
      </c>
      <c r="L45" s="110">
        <v>0.00319212962962963</v>
      </c>
      <c r="M45" s="34">
        <v>50</v>
      </c>
      <c r="N45" s="86"/>
      <c r="O45" s="35">
        <v>2</v>
      </c>
      <c r="P45" s="35">
        <v>29</v>
      </c>
      <c r="Q45" s="35">
        <v>52</v>
      </c>
      <c r="R45" s="43">
        <v>29</v>
      </c>
      <c r="S45" s="103">
        <v>30</v>
      </c>
      <c r="T45" s="38">
        <f t="shared" si="2"/>
        <v>192</v>
      </c>
      <c r="U45" s="39">
        <f t="shared" si="3"/>
        <v>11</v>
      </c>
    </row>
    <row r="46" spans="1:21" ht="15" customHeight="1" outlineLevel="1">
      <c r="A46" s="39">
        <v>12</v>
      </c>
      <c r="B46" s="24" t="s">
        <v>60</v>
      </c>
      <c r="C46" s="16">
        <v>12</v>
      </c>
      <c r="D46" s="64" t="s">
        <v>41</v>
      </c>
      <c r="E46" s="109" t="s">
        <v>62</v>
      </c>
      <c r="F46" s="100">
        <v>6.250000000000001E-05</v>
      </c>
      <c r="G46" s="86"/>
      <c r="H46" s="97">
        <v>9</v>
      </c>
      <c r="I46" s="97">
        <v>27</v>
      </c>
      <c r="J46" s="97">
        <v>13</v>
      </c>
      <c r="K46" s="97">
        <v>163</v>
      </c>
      <c r="L46" s="110">
        <v>0.0035115740740740736</v>
      </c>
      <c r="M46" s="34">
        <v>50</v>
      </c>
      <c r="N46" s="86"/>
      <c r="O46" s="35">
        <v>12</v>
      </c>
      <c r="P46" s="35">
        <v>44</v>
      </c>
      <c r="Q46" s="35">
        <v>32</v>
      </c>
      <c r="R46" s="43">
        <v>26</v>
      </c>
      <c r="S46" s="103">
        <v>25</v>
      </c>
      <c r="T46" s="38">
        <f t="shared" si="2"/>
        <v>189</v>
      </c>
      <c r="U46" s="39">
        <f t="shared" si="3"/>
        <v>12</v>
      </c>
    </row>
    <row r="47" spans="1:21" ht="15" customHeight="1" outlineLevel="1">
      <c r="A47" s="39">
        <v>13</v>
      </c>
      <c r="B47" s="24" t="s">
        <v>70</v>
      </c>
      <c r="C47" s="16">
        <v>13</v>
      </c>
      <c r="D47" s="64" t="s">
        <v>41</v>
      </c>
      <c r="E47" s="109" t="s">
        <v>71</v>
      </c>
      <c r="F47" s="100">
        <v>6.481481481481482E-05</v>
      </c>
      <c r="G47" s="86"/>
      <c r="H47" s="97">
        <v>20</v>
      </c>
      <c r="I47" s="97">
        <v>18</v>
      </c>
      <c r="J47" s="97">
        <v>22</v>
      </c>
      <c r="K47" s="97">
        <v>175</v>
      </c>
      <c r="L47" s="110">
        <v>0.0031840277777777774</v>
      </c>
      <c r="M47" s="34">
        <v>32</v>
      </c>
      <c r="N47" s="86"/>
      <c r="O47" s="35">
        <v>28</v>
      </c>
      <c r="P47" s="35">
        <v>16</v>
      </c>
      <c r="Q47" s="35">
        <v>52</v>
      </c>
      <c r="R47" s="43">
        <v>25</v>
      </c>
      <c r="S47" s="103">
        <v>30</v>
      </c>
      <c r="T47" s="38">
        <f t="shared" si="2"/>
        <v>183</v>
      </c>
      <c r="U47" s="39">
        <f t="shared" si="3"/>
        <v>13</v>
      </c>
    </row>
    <row r="48" spans="1:21" ht="15" customHeight="1" outlineLevel="1">
      <c r="A48" s="39">
        <v>14</v>
      </c>
      <c r="B48" s="24" t="s">
        <v>131</v>
      </c>
      <c r="C48" s="16">
        <v>12</v>
      </c>
      <c r="D48" s="64" t="s">
        <v>41</v>
      </c>
      <c r="E48" s="109" t="s">
        <v>129</v>
      </c>
      <c r="F48" s="100">
        <v>6.134259259259259E-05</v>
      </c>
      <c r="G48" s="86"/>
      <c r="H48" s="97">
        <v>1</v>
      </c>
      <c r="I48" s="97">
        <v>16</v>
      </c>
      <c r="J48" s="97">
        <v>15</v>
      </c>
      <c r="K48" s="97">
        <v>191</v>
      </c>
      <c r="L48" s="110">
        <v>0.0035185185185185185</v>
      </c>
      <c r="M48" s="34">
        <v>53</v>
      </c>
      <c r="N48" s="86"/>
      <c r="O48" s="35">
        <v>1</v>
      </c>
      <c r="P48" s="35">
        <v>21</v>
      </c>
      <c r="Q48" s="35">
        <v>38</v>
      </c>
      <c r="R48" s="43">
        <v>41</v>
      </c>
      <c r="S48" s="103">
        <v>25</v>
      </c>
      <c r="T48" s="102">
        <f t="shared" si="2"/>
        <v>179</v>
      </c>
      <c r="U48" s="39">
        <f t="shared" si="3"/>
        <v>14</v>
      </c>
    </row>
    <row r="49" spans="1:21" ht="15" customHeight="1" outlineLevel="1">
      <c r="A49" s="39">
        <v>15</v>
      </c>
      <c r="B49" s="24" t="s">
        <v>69</v>
      </c>
      <c r="C49" s="16">
        <v>12</v>
      </c>
      <c r="D49" s="64" t="s">
        <v>41</v>
      </c>
      <c r="E49" s="109" t="s">
        <v>71</v>
      </c>
      <c r="F49" s="100">
        <v>6.134259259259259E-05</v>
      </c>
      <c r="G49" s="86"/>
      <c r="H49" s="97">
        <v>7</v>
      </c>
      <c r="I49" s="97">
        <v>22</v>
      </c>
      <c r="J49" s="97">
        <v>9</v>
      </c>
      <c r="K49" s="97">
        <v>175</v>
      </c>
      <c r="L49" s="110">
        <v>0.0035185185185185185</v>
      </c>
      <c r="M49" s="79">
        <v>53</v>
      </c>
      <c r="N49" s="86"/>
      <c r="O49" s="80">
        <v>8</v>
      </c>
      <c r="P49" s="80">
        <v>33</v>
      </c>
      <c r="Q49" s="80">
        <v>20</v>
      </c>
      <c r="R49" s="78">
        <v>32</v>
      </c>
      <c r="S49" s="113">
        <v>25</v>
      </c>
      <c r="T49" s="38">
        <f t="shared" si="2"/>
        <v>171</v>
      </c>
      <c r="U49" s="39">
        <f t="shared" si="3"/>
        <v>15</v>
      </c>
    </row>
    <row r="50" spans="1:21" ht="15" customHeight="1" outlineLevel="1">
      <c r="A50" s="39">
        <v>16</v>
      </c>
      <c r="B50" s="24" t="s">
        <v>132</v>
      </c>
      <c r="C50" s="16">
        <v>13</v>
      </c>
      <c r="D50" s="64" t="s">
        <v>41</v>
      </c>
      <c r="E50" s="109" t="s">
        <v>129</v>
      </c>
      <c r="F50" s="100">
        <v>6.0185185185185194E-05</v>
      </c>
      <c r="G50" s="86"/>
      <c r="H50" s="97">
        <v>2</v>
      </c>
      <c r="I50" s="97">
        <v>18</v>
      </c>
      <c r="J50" s="97">
        <v>14</v>
      </c>
      <c r="K50" s="97">
        <v>190</v>
      </c>
      <c r="L50" s="110">
        <v>0.0030532407407407405</v>
      </c>
      <c r="M50" s="79">
        <v>50</v>
      </c>
      <c r="N50" s="86"/>
      <c r="O50" s="80">
        <v>1</v>
      </c>
      <c r="P50" s="80">
        <v>16</v>
      </c>
      <c r="Q50" s="80">
        <v>32</v>
      </c>
      <c r="R50" s="78">
        <v>33</v>
      </c>
      <c r="S50" s="113">
        <v>34</v>
      </c>
      <c r="T50" s="38">
        <f t="shared" si="2"/>
        <v>166</v>
      </c>
      <c r="U50" s="39">
        <f t="shared" si="3"/>
        <v>16</v>
      </c>
    </row>
    <row r="51" spans="1:21" ht="15" customHeight="1" outlineLevel="1">
      <c r="A51" s="39">
        <v>17</v>
      </c>
      <c r="B51" s="24" t="s">
        <v>133</v>
      </c>
      <c r="C51" s="16">
        <v>12</v>
      </c>
      <c r="D51" s="64" t="s">
        <v>41</v>
      </c>
      <c r="E51" s="109" t="s">
        <v>129</v>
      </c>
      <c r="F51" s="100">
        <v>6.36574074074074E-05</v>
      </c>
      <c r="G51" s="86"/>
      <c r="H51" s="97">
        <v>3</v>
      </c>
      <c r="I51" s="97">
        <v>19</v>
      </c>
      <c r="J51" s="97">
        <v>9</v>
      </c>
      <c r="K51" s="97">
        <v>178</v>
      </c>
      <c r="L51" s="110">
        <v>0.00346875</v>
      </c>
      <c r="M51" s="79">
        <v>45</v>
      </c>
      <c r="N51" s="86"/>
      <c r="O51" s="80">
        <v>3</v>
      </c>
      <c r="P51" s="80">
        <v>27</v>
      </c>
      <c r="Q51" s="80">
        <v>20</v>
      </c>
      <c r="R51" s="78">
        <v>34</v>
      </c>
      <c r="S51" s="113">
        <v>27</v>
      </c>
      <c r="T51" s="38">
        <f t="shared" si="2"/>
        <v>156</v>
      </c>
      <c r="U51" s="39">
        <f t="shared" si="3"/>
        <v>17</v>
      </c>
    </row>
    <row r="52" spans="1:21" ht="15" customHeight="1" outlineLevel="1">
      <c r="A52" s="39">
        <v>18</v>
      </c>
      <c r="B52" s="24" t="s">
        <v>118</v>
      </c>
      <c r="C52" s="16">
        <v>13</v>
      </c>
      <c r="D52" s="64" t="s">
        <v>41</v>
      </c>
      <c r="E52" s="109" t="s">
        <v>119</v>
      </c>
      <c r="F52" s="100">
        <v>6.36574074074074E-05</v>
      </c>
      <c r="G52" s="86"/>
      <c r="H52" s="97">
        <v>11</v>
      </c>
      <c r="I52" s="97">
        <v>22</v>
      </c>
      <c r="J52" s="97">
        <v>12</v>
      </c>
      <c r="K52" s="97">
        <v>173</v>
      </c>
      <c r="L52" s="110">
        <v>0.003180555555555556</v>
      </c>
      <c r="M52" s="79">
        <v>36</v>
      </c>
      <c r="N52" s="86"/>
      <c r="O52" s="80">
        <v>10</v>
      </c>
      <c r="P52" s="80">
        <v>23</v>
      </c>
      <c r="Q52" s="80">
        <v>28</v>
      </c>
      <c r="R52" s="78">
        <v>24</v>
      </c>
      <c r="S52" s="113">
        <v>30</v>
      </c>
      <c r="T52" s="38">
        <f t="shared" si="2"/>
        <v>151</v>
      </c>
      <c r="U52" s="39">
        <f t="shared" si="3"/>
        <v>18</v>
      </c>
    </row>
    <row r="53" spans="1:21" ht="15" customHeight="1" outlineLevel="1">
      <c r="A53" s="39">
        <v>19</v>
      </c>
      <c r="B53" s="24" t="s">
        <v>75</v>
      </c>
      <c r="C53" s="16">
        <v>13</v>
      </c>
      <c r="D53" s="64" t="s">
        <v>41</v>
      </c>
      <c r="E53" s="109" t="s">
        <v>78</v>
      </c>
      <c r="F53" s="100">
        <v>5.902777777777777E-05</v>
      </c>
      <c r="G53" s="86"/>
      <c r="H53" s="97">
        <v>1</v>
      </c>
      <c r="I53" s="97">
        <v>22</v>
      </c>
      <c r="J53" s="97">
        <v>13</v>
      </c>
      <c r="K53" s="97">
        <v>150</v>
      </c>
      <c r="L53" s="110">
        <v>0.003488425925925926</v>
      </c>
      <c r="M53" s="79">
        <v>54</v>
      </c>
      <c r="N53" s="86"/>
      <c r="O53" s="80">
        <v>0</v>
      </c>
      <c r="P53" s="80">
        <v>23</v>
      </c>
      <c r="Q53" s="80">
        <v>30</v>
      </c>
      <c r="R53" s="78">
        <v>13</v>
      </c>
      <c r="S53" s="113">
        <v>21</v>
      </c>
      <c r="T53" s="38">
        <f t="shared" si="2"/>
        <v>141</v>
      </c>
      <c r="U53" s="39">
        <f t="shared" si="3"/>
        <v>19</v>
      </c>
    </row>
    <row r="54" spans="1:21" s="37" customFormat="1" ht="15" customHeight="1" outlineLevel="1">
      <c r="A54" s="39">
        <v>20</v>
      </c>
      <c r="B54" s="24" t="s">
        <v>110</v>
      </c>
      <c r="C54" s="16">
        <v>12</v>
      </c>
      <c r="D54" s="64" t="s">
        <v>41</v>
      </c>
      <c r="E54" s="109" t="s">
        <v>78</v>
      </c>
      <c r="F54" s="100">
        <v>7.060185185185184E-05</v>
      </c>
      <c r="G54" s="86"/>
      <c r="H54" s="97">
        <v>1</v>
      </c>
      <c r="I54" s="97">
        <v>21</v>
      </c>
      <c r="J54" s="97">
        <v>17</v>
      </c>
      <c r="K54" s="97">
        <v>142</v>
      </c>
      <c r="L54" s="110">
        <v>0.0034861111111111104</v>
      </c>
      <c r="M54" s="79">
        <v>19</v>
      </c>
      <c r="N54" s="86"/>
      <c r="O54" s="80">
        <v>1</v>
      </c>
      <c r="P54" s="80">
        <v>31</v>
      </c>
      <c r="Q54" s="80">
        <v>44</v>
      </c>
      <c r="R54" s="78">
        <v>16</v>
      </c>
      <c r="S54" s="113">
        <v>26</v>
      </c>
      <c r="T54" s="38">
        <f t="shared" si="2"/>
        <v>137</v>
      </c>
      <c r="U54" s="39">
        <f t="shared" si="3"/>
        <v>20</v>
      </c>
    </row>
    <row r="55" spans="1:21" s="37" customFormat="1" ht="15" customHeight="1" outlineLevel="1">
      <c r="A55" s="39">
        <v>21</v>
      </c>
      <c r="B55" s="24" t="s">
        <v>76</v>
      </c>
      <c r="C55" s="16">
        <v>13</v>
      </c>
      <c r="D55" s="64" t="s">
        <v>41</v>
      </c>
      <c r="E55" s="109" t="s">
        <v>78</v>
      </c>
      <c r="F55" s="100">
        <v>6.828703703703704E-05</v>
      </c>
      <c r="G55" s="86"/>
      <c r="H55" s="97">
        <v>3</v>
      </c>
      <c r="I55" s="97">
        <v>24</v>
      </c>
      <c r="J55" s="97">
        <v>18</v>
      </c>
      <c r="K55" s="97">
        <v>176</v>
      </c>
      <c r="L55" s="110">
        <v>0.0036273148148148154</v>
      </c>
      <c r="M55" s="79">
        <v>21</v>
      </c>
      <c r="N55" s="86"/>
      <c r="O55" s="80">
        <v>2</v>
      </c>
      <c r="P55" s="80">
        <v>27</v>
      </c>
      <c r="Q55" s="80">
        <v>41</v>
      </c>
      <c r="R55" s="78">
        <v>26</v>
      </c>
      <c r="S55" s="113">
        <v>18</v>
      </c>
      <c r="T55" s="38">
        <f t="shared" si="2"/>
        <v>135</v>
      </c>
      <c r="U55" s="39">
        <f t="shared" si="3"/>
        <v>21</v>
      </c>
    </row>
    <row r="56" spans="1:21" s="37" customFormat="1" ht="15" customHeight="1" outlineLevel="1">
      <c r="A56" s="39">
        <v>22</v>
      </c>
      <c r="B56" s="24" t="s">
        <v>77</v>
      </c>
      <c r="C56" s="16">
        <v>12</v>
      </c>
      <c r="D56" s="64" t="s">
        <v>41</v>
      </c>
      <c r="E56" s="109" t="s">
        <v>78</v>
      </c>
      <c r="F56" s="100">
        <v>6.134259259259259E-05</v>
      </c>
      <c r="G56" s="86"/>
      <c r="H56" s="97">
        <v>4</v>
      </c>
      <c r="I56" s="97">
        <v>11</v>
      </c>
      <c r="J56" s="97">
        <v>7</v>
      </c>
      <c r="K56" s="97">
        <v>155</v>
      </c>
      <c r="L56" s="110">
        <v>0.003569444444444444</v>
      </c>
      <c r="M56" s="79">
        <v>53</v>
      </c>
      <c r="N56" s="86"/>
      <c r="O56" s="80">
        <v>4</v>
      </c>
      <c r="P56" s="80">
        <v>11</v>
      </c>
      <c r="Q56" s="80">
        <v>15</v>
      </c>
      <c r="R56" s="78">
        <v>22</v>
      </c>
      <c r="S56" s="113">
        <v>24</v>
      </c>
      <c r="T56" s="38">
        <f t="shared" si="2"/>
        <v>129</v>
      </c>
      <c r="U56" s="39">
        <f t="shared" si="3"/>
        <v>22</v>
      </c>
    </row>
    <row r="57" spans="1:21" s="37" customFormat="1" ht="15" customHeight="1" outlineLevel="1">
      <c r="A57" s="39">
        <v>23</v>
      </c>
      <c r="B57" s="24" t="s">
        <v>61</v>
      </c>
      <c r="C57" s="16">
        <v>13</v>
      </c>
      <c r="D57" s="64" t="s">
        <v>41</v>
      </c>
      <c r="E57" s="109" t="s">
        <v>62</v>
      </c>
      <c r="F57" s="100">
        <v>6.597222222222222E-05</v>
      </c>
      <c r="G57" s="86"/>
      <c r="H57" s="97">
        <v>6</v>
      </c>
      <c r="I57" s="97">
        <v>23</v>
      </c>
      <c r="J57" s="97">
        <v>16</v>
      </c>
      <c r="K57" s="97">
        <v>164</v>
      </c>
      <c r="L57" s="110">
        <v>0.003890046296296296</v>
      </c>
      <c r="M57" s="79">
        <v>28</v>
      </c>
      <c r="N57" s="86"/>
      <c r="O57" s="80">
        <v>5</v>
      </c>
      <c r="P57" s="80">
        <v>25</v>
      </c>
      <c r="Q57" s="80">
        <v>36</v>
      </c>
      <c r="R57" s="78">
        <v>20</v>
      </c>
      <c r="S57" s="113">
        <v>12</v>
      </c>
      <c r="T57" s="38">
        <f t="shared" si="2"/>
        <v>126</v>
      </c>
      <c r="U57" s="39">
        <f t="shared" si="3"/>
        <v>23</v>
      </c>
    </row>
    <row r="58" spans="1:21" s="37" customFormat="1" ht="15" customHeight="1" outlineLevel="1" thickBot="1">
      <c r="A58" s="39">
        <v>24</v>
      </c>
      <c r="B58" s="24" t="s">
        <v>59</v>
      </c>
      <c r="C58" s="16">
        <v>12</v>
      </c>
      <c r="D58" s="64" t="s">
        <v>41</v>
      </c>
      <c r="E58" s="109" t="s">
        <v>62</v>
      </c>
      <c r="F58" s="101">
        <v>7.291666666666667E-05</v>
      </c>
      <c r="G58" s="87"/>
      <c r="H58" s="111">
        <v>6</v>
      </c>
      <c r="I58" s="111">
        <v>17</v>
      </c>
      <c r="J58" s="111">
        <v>12</v>
      </c>
      <c r="K58" s="111">
        <v>134</v>
      </c>
      <c r="L58" s="112">
        <v>0.003648148148148148</v>
      </c>
      <c r="M58" s="114">
        <v>13</v>
      </c>
      <c r="N58" s="87"/>
      <c r="O58" s="124">
        <v>6</v>
      </c>
      <c r="P58" s="124">
        <v>23</v>
      </c>
      <c r="Q58" s="124">
        <v>29</v>
      </c>
      <c r="R58" s="125">
        <v>12</v>
      </c>
      <c r="S58" s="126">
        <v>21</v>
      </c>
      <c r="T58" s="38">
        <f t="shared" si="2"/>
        <v>104</v>
      </c>
      <c r="U58" s="39">
        <f t="shared" si="3"/>
        <v>24</v>
      </c>
    </row>
    <row r="59" spans="1:20" ht="15" customHeight="1" outlineLevel="1">
      <c r="A59" s="5"/>
      <c r="B59" s="36"/>
      <c r="C59" s="36"/>
      <c r="D59" s="36"/>
      <c r="E59" s="36"/>
      <c r="F59" s="36"/>
      <c r="G59" s="36"/>
      <c r="H59" s="36"/>
      <c r="I59" s="5"/>
      <c r="J59" s="5"/>
      <c r="K59" s="5"/>
      <c r="L59" s="36"/>
      <c r="M59" s="36"/>
      <c r="N59" s="36"/>
      <c r="O59" s="36"/>
      <c r="P59" s="36"/>
      <c r="Q59" s="36"/>
      <c r="R59" s="36"/>
      <c r="S59" s="36"/>
      <c r="T59" s="36"/>
    </row>
    <row r="60" spans="1:20" ht="15" customHeight="1" outlineLevel="1">
      <c r="A60" s="5"/>
      <c r="B60" s="5" t="s">
        <v>12</v>
      </c>
      <c r="C60" s="5"/>
      <c r="D60" s="5"/>
      <c r="E60" s="5" t="s">
        <v>13</v>
      </c>
      <c r="F60" s="5"/>
      <c r="G60" s="36"/>
      <c r="H60" s="36"/>
      <c r="I60" s="5"/>
      <c r="J60" s="5"/>
      <c r="K60" s="5"/>
      <c r="L60" s="36"/>
      <c r="M60" s="36"/>
      <c r="N60" s="36"/>
      <c r="O60" s="36"/>
      <c r="P60" s="36"/>
      <c r="Q60" s="36"/>
      <c r="R60" s="36"/>
      <c r="S60" s="36"/>
      <c r="T60" s="36"/>
    </row>
    <row r="61" spans="1:20" ht="15.75">
      <c r="A61" s="5"/>
      <c r="B61" s="5"/>
      <c r="C61" s="5"/>
      <c r="D61" s="5"/>
      <c r="E61" s="5"/>
      <c r="F61" s="5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</row>
    <row r="62" spans="1:20" ht="15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</row>
    <row r="63" spans="1:21" ht="18" customHeight="1">
      <c r="A63" s="131" t="s">
        <v>43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7"/>
    </row>
    <row r="64" spans="1:21" ht="18.75" customHeight="1" hidden="1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7"/>
    </row>
    <row r="65" spans="1:21" ht="18.75">
      <c r="A65" s="89"/>
      <c r="B65" s="8" t="s">
        <v>29</v>
      </c>
      <c r="C65" s="8" t="s">
        <v>138</v>
      </c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7"/>
    </row>
    <row r="66" spans="1:21" ht="18.75">
      <c r="A66" s="90"/>
      <c r="B66" s="8" t="s">
        <v>30</v>
      </c>
      <c r="C66" s="91"/>
      <c r="D66" s="90"/>
      <c r="E66" s="40">
        <v>42507</v>
      </c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47"/>
    </row>
    <row r="67" spans="1:21" ht="15.75" customHeight="1" thickBot="1">
      <c r="A67" s="132" t="s">
        <v>0</v>
      </c>
      <c r="B67" s="132" t="s">
        <v>3</v>
      </c>
      <c r="C67" s="132" t="s">
        <v>24</v>
      </c>
      <c r="D67" s="132" t="s">
        <v>4</v>
      </c>
      <c r="E67" s="133" t="s">
        <v>5</v>
      </c>
      <c r="F67" s="148" t="s">
        <v>6</v>
      </c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33" t="s">
        <v>7</v>
      </c>
      <c r="U67" s="132" t="s">
        <v>2</v>
      </c>
    </row>
    <row r="68" spans="1:21" ht="15.75">
      <c r="A68" s="132"/>
      <c r="B68" s="132"/>
      <c r="C68" s="132"/>
      <c r="D68" s="132"/>
      <c r="E68" s="134"/>
      <c r="F68" s="141" t="s">
        <v>31</v>
      </c>
      <c r="G68" s="142"/>
      <c r="H68" s="142"/>
      <c r="I68" s="142"/>
      <c r="J68" s="142"/>
      <c r="K68" s="142"/>
      <c r="L68" s="143"/>
      <c r="M68" s="144" t="s">
        <v>1</v>
      </c>
      <c r="N68" s="145"/>
      <c r="O68" s="145"/>
      <c r="P68" s="145"/>
      <c r="Q68" s="145"/>
      <c r="R68" s="145"/>
      <c r="S68" s="146"/>
      <c r="T68" s="137"/>
      <c r="U68" s="132"/>
    </row>
    <row r="69" spans="1:21" ht="39.75" customHeight="1">
      <c r="A69" s="132"/>
      <c r="B69" s="132"/>
      <c r="C69" s="132"/>
      <c r="D69" s="132"/>
      <c r="E69" s="135"/>
      <c r="F69" s="29" t="s">
        <v>87</v>
      </c>
      <c r="G69" s="28" t="s">
        <v>34</v>
      </c>
      <c r="H69" s="28" t="s">
        <v>33</v>
      </c>
      <c r="I69" s="28" t="s">
        <v>8</v>
      </c>
      <c r="J69" s="28" t="s">
        <v>9</v>
      </c>
      <c r="K69" s="28" t="s">
        <v>10</v>
      </c>
      <c r="L69" s="30" t="s">
        <v>11</v>
      </c>
      <c r="M69" s="31" t="s">
        <v>87</v>
      </c>
      <c r="N69" s="32" t="s">
        <v>34</v>
      </c>
      <c r="O69" s="32" t="s">
        <v>35</v>
      </c>
      <c r="P69" s="32" t="s">
        <v>8</v>
      </c>
      <c r="Q69" s="32" t="s">
        <v>9</v>
      </c>
      <c r="R69" s="32" t="s">
        <v>10</v>
      </c>
      <c r="S69" s="33" t="s">
        <v>11</v>
      </c>
      <c r="T69" s="138"/>
      <c r="U69" s="132"/>
    </row>
    <row r="70" spans="1:21" ht="16.5" customHeight="1">
      <c r="A70" s="4">
        <v>1</v>
      </c>
      <c r="B70" s="24" t="s">
        <v>84</v>
      </c>
      <c r="C70" s="16">
        <v>12</v>
      </c>
      <c r="D70" s="64" t="s">
        <v>41</v>
      </c>
      <c r="E70" s="109" t="s">
        <v>38</v>
      </c>
      <c r="F70" s="100">
        <v>5.902777777777777E-05</v>
      </c>
      <c r="G70" s="86"/>
      <c r="H70" s="97">
        <v>24</v>
      </c>
      <c r="I70" s="97">
        <v>31</v>
      </c>
      <c r="J70" s="97">
        <v>30</v>
      </c>
      <c r="K70" s="97">
        <v>202</v>
      </c>
      <c r="L70" s="110">
        <v>0.0029131944444444444</v>
      </c>
      <c r="M70" s="34">
        <v>59</v>
      </c>
      <c r="N70" s="86"/>
      <c r="O70" s="35">
        <v>42</v>
      </c>
      <c r="P70" s="35">
        <v>54</v>
      </c>
      <c r="Q70" s="35">
        <v>67</v>
      </c>
      <c r="R70" s="43">
        <v>51</v>
      </c>
      <c r="S70" s="103">
        <v>49</v>
      </c>
      <c r="T70" s="128">
        <f aca="true" t="shared" si="4" ref="T70:T81">SUM(M70:S70)</f>
        <v>322</v>
      </c>
      <c r="U70" s="71">
        <f aca="true" t="shared" si="5" ref="U70:U81">RANK(T70,$T$70:$T$81,0)</f>
        <v>1</v>
      </c>
    </row>
    <row r="71" spans="1:21" ht="15" customHeight="1">
      <c r="A71" s="4">
        <v>2</v>
      </c>
      <c r="B71" s="24" t="s">
        <v>83</v>
      </c>
      <c r="C71" s="16">
        <v>12</v>
      </c>
      <c r="D71" s="64" t="s">
        <v>41</v>
      </c>
      <c r="E71" s="109" t="s">
        <v>38</v>
      </c>
      <c r="F71" s="100">
        <v>5.439814814814815E-05</v>
      </c>
      <c r="G71" s="86"/>
      <c r="H71" s="97">
        <v>13</v>
      </c>
      <c r="I71" s="97">
        <v>24</v>
      </c>
      <c r="J71" s="97">
        <v>19</v>
      </c>
      <c r="K71" s="97">
        <v>210</v>
      </c>
      <c r="L71" s="110">
        <v>0.0029212962962962964</v>
      </c>
      <c r="M71" s="34">
        <v>68</v>
      </c>
      <c r="N71" s="86"/>
      <c r="O71" s="35">
        <v>20</v>
      </c>
      <c r="P71" s="35">
        <v>37</v>
      </c>
      <c r="Q71" s="35">
        <v>50</v>
      </c>
      <c r="R71" s="43">
        <v>55</v>
      </c>
      <c r="S71" s="103">
        <v>48</v>
      </c>
      <c r="T71" s="129">
        <f t="shared" si="4"/>
        <v>278</v>
      </c>
      <c r="U71" s="71">
        <f t="shared" si="5"/>
        <v>2</v>
      </c>
    </row>
    <row r="72" spans="1:21" ht="15" customHeight="1">
      <c r="A72" s="4">
        <v>3</v>
      </c>
      <c r="B72" s="24" t="s">
        <v>125</v>
      </c>
      <c r="C72" s="16">
        <v>12</v>
      </c>
      <c r="D72" s="64" t="s">
        <v>41</v>
      </c>
      <c r="E72" s="109" t="s">
        <v>120</v>
      </c>
      <c r="F72" s="100">
        <v>5.902777777777777E-05</v>
      </c>
      <c r="G72" s="86"/>
      <c r="H72" s="97">
        <v>16</v>
      </c>
      <c r="I72" s="97">
        <v>25</v>
      </c>
      <c r="J72" s="97">
        <v>24</v>
      </c>
      <c r="K72" s="97">
        <v>204</v>
      </c>
      <c r="L72" s="110">
        <v>0.0031412037037037038</v>
      </c>
      <c r="M72" s="34">
        <v>59</v>
      </c>
      <c r="N72" s="86"/>
      <c r="O72" s="35">
        <v>26</v>
      </c>
      <c r="P72" s="35">
        <v>39</v>
      </c>
      <c r="Q72" s="35">
        <v>60</v>
      </c>
      <c r="R72" s="43">
        <v>52</v>
      </c>
      <c r="S72" s="103">
        <v>36</v>
      </c>
      <c r="T72" s="129">
        <f t="shared" si="4"/>
        <v>272</v>
      </c>
      <c r="U72" s="71">
        <f t="shared" si="5"/>
        <v>3</v>
      </c>
    </row>
    <row r="73" spans="1:21" ht="15" customHeight="1">
      <c r="A73" s="4">
        <v>4</v>
      </c>
      <c r="B73" s="24" t="s">
        <v>86</v>
      </c>
      <c r="C73" s="16">
        <v>12</v>
      </c>
      <c r="D73" s="64" t="s">
        <v>41</v>
      </c>
      <c r="E73" s="109" t="s">
        <v>38</v>
      </c>
      <c r="F73" s="100">
        <v>5.7870370370370366E-05</v>
      </c>
      <c r="G73" s="86"/>
      <c r="H73" s="97">
        <v>15</v>
      </c>
      <c r="I73" s="97">
        <v>29</v>
      </c>
      <c r="J73" s="97">
        <v>17</v>
      </c>
      <c r="K73" s="97">
        <v>207</v>
      </c>
      <c r="L73" s="110">
        <v>0.0031180555555555558</v>
      </c>
      <c r="M73" s="34">
        <v>62</v>
      </c>
      <c r="N73" s="86"/>
      <c r="O73" s="35">
        <v>24</v>
      </c>
      <c r="P73" s="35">
        <v>50</v>
      </c>
      <c r="Q73" s="35">
        <v>44</v>
      </c>
      <c r="R73" s="43">
        <v>53</v>
      </c>
      <c r="S73" s="103">
        <v>37</v>
      </c>
      <c r="T73" s="129">
        <f t="shared" si="4"/>
        <v>270</v>
      </c>
      <c r="U73" s="71">
        <f t="shared" si="5"/>
        <v>4</v>
      </c>
    </row>
    <row r="74" spans="1:21" ht="15" customHeight="1">
      <c r="A74" s="4">
        <v>5</v>
      </c>
      <c r="B74" s="24" t="s">
        <v>98</v>
      </c>
      <c r="C74" s="16">
        <v>12</v>
      </c>
      <c r="D74" s="64" t="s">
        <v>41</v>
      </c>
      <c r="E74" s="109" t="s">
        <v>101</v>
      </c>
      <c r="F74" s="100">
        <v>6.36574074074074E-05</v>
      </c>
      <c r="G74" s="86"/>
      <c r="H74" s="97">
        <v>5</v>
      </c>
      <c r="I74" s="97">
        <v>30</v>
      </c>
      <c r="J74" s="97">
        <v>19</v>
      </c>
      <c r="K74" s="97">
        <v>182</v>
      </c>
      <c r="L74" s="110">
        <v>0.0027916666666666663</v>
      </c>
      <c r="M74" s="34">
        <v>45</v>
      </c>
      <c r="N74" s="86"/>
      <c r="O74" s="35">
        <v>5</v>
      </c>
      <c r="P74" s="35">
        <v>52</v>
      </c>
      <c r="Q74" s="35">
        <v>50</v>
      </c>
      <c r="R74" s="43">
        <v>36</v>
      </c>
      <c r="S74" s="103">
        <v>54</v>
      </c>
      <c r="T74" s="129">
        <f t="shared" si="4"/>
        <v>242</v>
      </c>
      <c r="U74" s="71">
        <f t="shared" si="5"/>
        <v>5</v>
      </c>
    </row>
    <row r="75" spans="1:21" ht="16.5" customHeight="1">
      <c r="A75" s="4">
        <v>6</v>
      </c>
      <c r="B75" s="24" t="s">
        <v>126</v>
      </c>
      <c r="C75" s="16">
        <v>12</v>
      </c>
      <c r="D75" s="64" t="s">
        <v>41</v>
      </c>
      <c r="E75" s="109" t="s">
        <v>120</v>
      </c>
      <c r="F75" s="100">
        <v>5.7870370370370366E-05</v>
      </c>
      <c r="G75" s="86"/>
      <c r="H75" s="97">
        <v>13</v>
      </c>
      <c r="I75" s="97">
        <v>27</v>
      </c>
      <c r="J75" s="97">
        <v>14</v>
      </c>
      <c r="K75" s="97">
        <v>194</v>
      </c>
      <c r="L75" s="110">
        <v>0.003172453703703704</v>
      </c>
      <c r="M75" s="34">
        <v>62</v>
      </c>
      <c r="N75" s="86"/>
      <c r="O75" s="35">
        <v>20</v>
      </c>
      <c r="P75" s="35">
        <v>44</v>
      </c>
      <c r="Q75" s="35">
        <v>35</v>
      </c>
      <c r="R75" s="43">
        <v>44</v>
      </c>
      <c r="S75" s="103">
        <v>35</v>
      </c>
      <c r="T75" s="129">
        <f t="shared" si="4"/>
        <v>240</v>
      </c>
      <c r="U75" s="71">
        <f t="shared" si="5"/>
        <v>6</v>
      </c>
    </row>
    <row r="76" spans="1:21" ht="15" customHeight="1">
      <c r="A76" s="4">
        <v>7</v>
      </c>
      <c r="B76" s="24" t="s">
        <v>128</v>
      </c>
      <c r="C76" s="16">
        <v>13</v>
      </c>
      <c r="D76" s="64" t="s">
        <v>41</v>
      </c>
      <c r="E76" s="109" t="s">
        <v>120</v>
      </c>
      <c r="F76" s="100">
        <v>5.671296296296297E-05</v>
      </c>
      <c r="G76" s="86"/>
      <c r="H76" s="97">
        <v>22</v>
      </c>
      <c r="I76" s="97">
        <v>29</v>
      </c>
      <c r="J76" s="97">
        <v>19</v>
      </c>
      <c r="K76" s="97">
        <v>178</v>
      </c>
      <c r="L76" s="110">
        <v>0.0032615740740740734</v>
      </c>
      <c r="M76" s="34">
        <v>61</v>
      </c>
      <c r="N76" s="86"/>
      <c r="O76" s="35">
        <v>32</v>
      </c>
      <c r="P76" s="35">
        <v>41</v>
      </c>
      <c r="Q76" s="35">
        <v>44</v>
      </c>
      <c r="R76" s="43">
        <v>27</v>
      </c>
      <c r="S76" s="103">
        <v>28</v>
      </c>
      <c r="T76" s="129">
        <f t="shared" si="4"/>
        <v>233</v>
      </c>
      <c r="U76" s="71">
        <f t="shared" si="5"/>
        <v>7</v>
      </c>
    </row>
    <row r="77" spans="1:21" ht="15" customHeight="1">
      <c r="A77" s="4">
        <v>8</v>
      </c>
      <c r="B77" s="24" t="s">
        <v>97</v>
      </c>
      <c r="C77" s="16">
        <v>12</v>
      </c>
      <c r="D77" s="64" t="s">
        <v>41</v>
      </c>
      <c r="E77" s="109" t="s">
        <v>101</v>
      </c>
      <c r="F77" s="100">
        <v>6.712962962962963E-05</v>
      </c>
      <c r="G77" s="86"/>
      <c r="H77" s="97">
        <v>7</v>
      </c>
      <c r="I77" s="97">
        <v>31</v>
      </c>
      <c r="J77" s="97">
        <v>18</v>
      </c>
      <c r="K77" s="97">
        <v>178</v>
      </c>
      <c r="L77" s="110">
        <v>0.003048611111111111</v>
      </c>
      <c r="M77" s="34">
        <v>30</v>
      </c>
      <c r="N77" s="86"/>
      <c r="O77" s="35">
        <v>8</v>
      </c>
      <c r="P77" s="35">
        <v>54</v>
      </c>
      <c r="Q77" s="35">
        <v>47</v>
      </c>
      <c r="R77" s="43">
        <v>34</v>
      </c>
      <c r="S77" s="103">
        <v>39</v>
      </c>
      <c r="T77" s="129">
        <f t="shared" si="4"/>
        <v>212</v>
      </c>
      <c r="U77" s="71">
        <f t="shared" si="5"/>
        <v>8</v>
      </c>
    </row>
    <row r="78" spans="1:21" ht="15" customHeight="1">
      <c r="A78" s="4">
        <v>9</v>
      </c>
      <c r="B78" s="24" t="s">
        <v>99</v>
      </c>
      <c r="C78" s="16">
        <v>12</v>
      </c>
      <c r="D78" s="64" t="s">
        <v>41</v>
      </c>
      <c r="E78" s="109" t="s">
        <v>101</v>
      </c>
      <c r="F78" s="100">
        <v>6.944444444444444E-05</v>
      </c>
      <c r="G78" s="86"/>
      <c r="H78" s="97">
        <v>11</v>
      </c>
      <c r="I78" s="97">
        <v>34</v>
      </c>
      <c r="J78" s="97">
        <v>31</v>
      </c>
      <c r="K78" s="97">
        <v>156</v>
      </c>
      <c r="L78" s="110">
        <v>0.003601851851851852</v>
      </c>
      <c r="M78" s="34">
        <v>22</v>
      </c>
      <c r="N78" s="86"/>
      <c r="O78" s="35">
        <v>16</v>
      </c>
      <c r="P78" s="35">
        <v>60</v>
      </c>
      <c r="Q78" s="35">
        <v>68</v>
      </c>
      <c r="R78" s="43">
        <v>23</v>
      </c>
      <c r="S78" s="103">
        <v>23</v>
      </c>
      <c r="T78" s="128">
        <f t="shared" si="4"/>
        <v>212</v>
      </c>
      <c r="U78" s="71">
        <f t="shared" si="5"/>
        <v>8</v>
      </c>
    </row>
    <row r="79" spans="1:21" ht="15" customHeight="1">
      <c r="A79" s="4">
        <v>10</v>
      </c>
      <c r="B79" s="24" t="s">
        <v>85</v>
      </c>
      <c r="C79" s="16">
        <v>13</v>
      </c>
      <c r="D79" s="64" t="s">
        <v>41</v>
      </c>
      <c r="E79" s="109" t="s">
        <v>38</v>
      </c>
      <c r="F79" s="100">
        <v>6.0185185185185194E-05</v>
      </c>
      <c r="G79" s="86"/>
      <c r="H79" s="97">
        <v>10</v>
      </c>
      <c r="I79" s="97">
        <v>28</v>
      </c>
      <c r="J79" s="97">
        <v>20</v>
      </c>
      <c r="K79" s="97">
        <v>188</v>
      </c>
      <c r="L79" s="110">
        <v>0.0032395833333333335</v>
      </c>
      <c r="M79" s="79">
        <v>50</v>
      </c>
      <c r="N79" s="88"/>
      <c r="O79" s="80">
        <v>9</v>
      </c>
      <c r="P79" s="80">
        <v>38</v>
      </c>
      <c r="Q79" s="80">
        <v>47</v>
      </c>
      <c r="R79" s="78">
        <v>32</v>
      </c>
      <c r="S79" s="113">
        <v>28</v>
      </c>
      <c r="T79" s="129">
        <f t="shared" si="4"/>
        <v>204</v>
      </c>
      <c r="U79" s="71">
        <f t="shared" si="5"/>
        <v>10</v>
      </c>
    </row>
    <row r="80" spans="1:21" ht="16.5" customHeight="1">
      <c r="A80" s="4">
        <v>11</v>
      </c>
      <c r="B80" s="24" t="s">
        <v>127</v>
      </c>
      <c r="C80" s="16">
        <v>13</v>
      </c>
      <c r="D80" s="64" t="s">
        <v>41</v>
      </c>
      <c r="E80" s="109" t="s">
        <v>120</v>
      </c>
      <c r="F80" s="100">
        <v>6.0185185185185194E-05</v>
      </c>
      <c r="G80" s="86"/>
      <c r="H80" s="97">
        <v>14</v>
      </c>
      <c r="I80" s="97">
        <v>28</v>
      </c>
      <c r="J80" s="97">
        <v>12</v>
      </c>
      <c r="K80" s="97">
        <v>175</v>
      </c>
      <c r="L80" s="110">
        <v>0.003127314814814815</v>
      </c>
      <c r="M80" s="79">
        <v>50</v>
      </c>
      <c r="N80" s="88"/>
      <c r="O80" s="80">
        <v>16</v>
      </c>
      <c r="P80" s="80">
        <v>38</v>
      </c>
      <c r="Q80" s="80">
        <v>28</v>
      </c>
      <c r="R80" s="78">
        <v>25</v>
      </c>
      <c r="S80" s="113">
        <v>31</v>
      </c>
      <c r="T80" s="129">
        <f t="shared" si="4"/>
        <v>188</v>
      </c>
      <c r="U80" s="71">
        <f t="shared" si="5"/>
        <v>11</v>
      </c>
    </row>
    <row r="81" spans="1:21" ht="15" customHeight="1" thickBot="1">
      <c r="A81" s="4">
        <v>12</v>
      </c>
      <c r="B81" s="24" t="s">
        <v>100</v>
      </c>
      <c r="C81" s="16">
        <v>12</v>
      </c>
      <c r="D81" s="64" t="s">
        <v>41</v>
      </c>
      <c r="E81" s="109" t="s">
        <v>101</v>
      </c>
      <c r="F81" s="101">
        <v>6.597222222222222E-05</v>
      </c>
      <c r="G81" s="87"/>
      <c r="H81" s="111">
        <v>13</v>
      </c>
      <c r="I81" s="111">
        <v>28</v>
      </c>
      <c r="J81" s="111">
        <v>15</v>
      </c>
      <c r="K81" s="111">
        <v>154</v>
      </c>
      <c r="L81" s="112">
        <v>0.0038692129629629628</v>
      </c>
      <c r="M81" s="114">
        <v>35</v>
      </c>
      <c r="N81" s="127"/>
      <c r="O81" s="124">
        <v>20</v>
      </c>
      <c r="P81" s="124">
        <v>47</v>
      </c>
      <c r="Q81" s="124">
        <v>38</v>
      </c>
      <c r="R81" s="125">
        <v>22</v>
      </c>
      <c r="S81" s="126">
        <v>16</v>
      </c>
      <c r="T81" s="129">
        <f t="shared" si="4"/>
        <v>178</v>
      </c>
      <c r="U81" s="71">
        <f t="shared" si="5"/>
        <v>12</v>
      </c>
    </row>
    <row r="82" spans="1:22" ht="16.5" customHeight="1">
      <c r="A82" s="53"/>
      <c r="B82" s="54"/>
      <c r="C82" s="55"/>
      <c r="D82" s="55"/>
      <c r="E82" s="53"/>
      <c r="F82" s="56"/>
      <c r="G82" s="53"/>
      <c r="H82" s="53"/>
      <c r="I82" s="53"/>
      <c r="J82" s="53"/>
      <c r="K82" s="53"/>
      <c r="L82" s="57"/>
      <c r="M82" s="53"/>
      <c r="N82" s="53"/>
      <c r="O82" s="53"/>
      <c r="P82" s="53"/>
      <c r="Q82" s="53"/>
      <c r="R82" s="52"/>
      <c r="S82" s="53"/>
      <c r="T82" s="58"/>
      <c r="U82" s="58"/>
      <c r="V82" s="51"/>
    </row>
    <row r="83" spans="1:22" ht="16.5" customHeight="1" thickBot="1">
      <c r="A83" s="53"/>
      <c r="B83" s="8"/>
      <c r="C83" s="8" t="s">
        <v>42</v>
      </c>
      <c r="D83" s="55"/>
      <c r="E83" s="53"/>
      <c r="F83" s="56"/>
      <c r="G83" s="53"/>
      <c r="H83" s="53"/>
      <c r="I83" s="53"/>
      <c r="J83" s="53"/>
      <c r="K83" s="53"/>
      <c r="L83" s="57"/>
      <c r="M83" s="53"/>
      <c r="N83" s="53"/>
      <c r="O83" s="53"/>
      <c r="P83" s="53"/>
      <c r="Q83" s="53"/>
      <c r="R83" s="52"/>
      <c r="S83" s="53"/>
      <c r="T83" s="58"/>
      <c r="U83" s="58"/>
      <c r="V83" s="51"/>
    </row>
    <row r="84" spans="1:21" ht="16.5" customHeight="1">
      <c r="A84" s="4">
        <v>1</v>
      </c>
      <c r="B84" s="24" t="s">
        <v>123</v>
      </c>
      <c r="C84" s="16">
        <v>12</v>
      </c>
      <c r="D84" s="64" t="s">
        <v>40</v>
      </c>
      <c r="E84" s="109" t="s">
        <v>120</v>
      </c>
      <c r="F84" s="115">
        <v>5.439814814814815E-05</v>
      </c>
      <c r="G84" s="118">
        <v>11</v>
      </c>
      <c r="H84" s="116"/>
      <c r="I84" s="118">
        <v>32</v>
      </c>
      <c r="J84" s="118">
        <v>14</v>
      </c>
      <c r="K84" s="118">
        <v>227</v>
      </c>
      <c r="L84" s="119">
        <v>0.00269212962962963</v>
      </c>
      <c r="M84" s="120">
        <v>62</v>
      </c>
      <c r="N84" s="121">
        <v>50</v>
      </c>
      <c r="O84" s="116"/>
      <c r="P84" s="121">
        <v>50</v>
      </c>
      <c r="Q84" s="121">
        <v>46</v>
      </c>
      <c r="R84" s="122">
        <v>56</v>
      </c>
      <c r="S84" s="123">
        <v>43</v>
      </c>
      <c r="T84" s="108">
        <f aca="true" t="shared" si="6" ref="T84:T95">SUM(M84:S84)</f>
        <v>307</v>
      </c>
      <c r="U84" s="68">
        <f aca="true" t="shared" si="7" ref="U84:U95">RANK(T84,$T$84:$T$95,0)</f>
        <v>1</v>
      </c>
    </row>
    <row r="85" spans="1:21" ht="16.5" customHeight="1">
      <c r="A85" s="4">
        <v>2</v>
      </c>
      <c r="B85" s="24" t="s">
        <v>122</v>
      </c>
      <c r="C85" s="16">
        <v>12</v>
      </c>
      <c r="D85" s="64" t="s">
        <v>40</v>
      </c>
      <c r="E85" s="109" t="s">
        <v>120</v>
      </c>
      <c r="F85" s="100">
        <v>5.555555555555555E-05</v>
      </c>
      <c r="G85" s="97">
        <v>15</v>
      </c>
      <c r="H85" s="86"/>
      <c r="I85" s="97">
        <v>38</v>
      </c>
      <c r="J85" s="97">
        <v>12</v>
      </c>
      <c r="K85" s="97">
        <v>197</v>
      </c>
      <c r="L85" s="110">
        <v>0.0025925925925925925</v>
      </c>
      <c r="M85" s="34">
        <v>59</v>
      </c>
      <c r="N85" s="35">
        <v>62</v>
      </c>
      <c r="O85" s="86"/>
      <c r="P85" s="35">
        <v>62</v>
      </c>
      <c r="Q85" s="35">
        <v>38</v>
      </c>
      <c r="R85" s="43">
        <v>33</v>
      </c>
      <c r="S85" s="103">
        <v>50</v>
      </c>
      <c r="T85" s="108">
        <f t="shared" si="6"/>
        <v>304</v>
      </c>
      <c r="U85" s="68">
        <f t="shared" si="7"/>
        <v>2</v>
      </c>
    </row>
    <row r="86" spans="1:21" ht="16.5" customHeight="1">
      <c r="A86" s="4">
        <v>3</v>
      </c>
      <c r="B86" s="24" t="s">
        <v>124</v>
      </c>
      <c r="C86" s="16">
        <v>12</v>
      </c>
      <c r="D86" s="64" t="s">
        <v>40</v>
      </c>
      <c r="E86" s="109" t="s">
        <v>120</v>
      </c>
      <c r="F86" s="100">
        <v>5.439814814814815E-05</v>
      </c>
      <c r="G86" s="97">
        <v>12</v>
      </c>
      <c r="H86" s="86"/>
      <c r="I86" s="97">
        <v>30</v>
      </c>
      <c r="J86" s="97">
        <v>18</v>
      </c>
      <c r="K86" s="97">
        <v>201</v>
      </c>
      <c r="L86" s="110">
        <v>0.0029282407407407412</v>
      </c>
      <c r="M86" s="34">
        <v>62</v>
      </c>
      <c r="N86" s="35">
        <v>54</v>
      </c>
      <c r="O86" s="86"/>
      <c r="P86" s="35">
        <v>44</v>
      </c>
      <c r="Q86" s="35">
        <v>57</v>
      </c>
      <c r="R86" s="43">
        <v>36</v>
      </c>
      <c r="S86" s="103">
        <v>33</v>
      </c>
      <c r="T86" s="108">
        <f t="shared" si="6"/>
        <v>286</v>
      </c>
      <c r="U86" s="68">
        <f t="shared" si="7"/>
        <v>3</v>
      </c>
    </row>
    <row r="87" spans="1:21" ht="16.5" customHeight="1">
      <c r="A87" s="4">
        <v>4</v>
      </c>
      <c r="B87" s="24" t="s">
        <v>96</v>
      </c>
      <c r="C87" s="16">
        <v>12</v>
      </c>
      <c r="D87" s="64" t="s">
        <v>40</v>
      </c>
      <c r="E87" s="109" t="s">
        <v>101</v>
      </c>
      <c r="F87" s="100">
        <v>5.902777777777777E-05</v>
      </c>
      <c r="G87" s="97">
        <v>11</v>
      </c>
      <c r="H87" s="86"/>
      <c r="I87" s="97">
        <v>35</v>
      </c>
      <c r="J87" s="97">
        <v>5</v>
      </c>
      <c r="K87" s="97">
        <v>200</v>
      </c>
      <c r="L87" s="110">
        <v>0.0026458333333333334</v>
      </c>
      <c r="M87" s="34">
        <v>50</v>
      </c>
      <c r="N87" s="35">
        <v>50</v>
      </c>
      <c r="O87" s="86"/>
      <c r="P87" s="35">
        <v>56</v>
      </c>
      <c r="Q87" s="35">
        <v>20</v>
      </c>
      <c r="R87" s="43">
        <v>35</v>
      </c>
      <c r="S87" s="103">
        <v>47</v>
      </c>
      <c r="T87" s="70">
        <f t="shared" si="6"/>
        <v>258</v>
      </c>
      <c r="U87" s="68">
        <f t="shared" si="7"/>
        <v>4</v>
      </c>
    </row>
    <row r="88" spans="1:21" ht="16.5" customHeight="1">
      <c r="A88" s="4">
        <v>5</v>
      </c>
      <c r="B88" s="24" t="s">
        <v>93</v>
      </c>
      <c r="C88" s="16">
        <v>13</v>
      </c>
      <c r="D88" s="64" t="s">
        <v>40</v>
      </c>
      <c r="E88" s="109" t="s">
        <v>101</v>
      </c>
      <c r="F88" s="100">
        <v>5.324074074074074E-05</v>
      </c>
      <c r="G88" s="97">
        <v>15</v>
      </c>
      <c r="H88" s="86"/>
      <c r="I88" s="97">
        <v>31</v>
      </c>
      <c r="J88" s="97">
        <v>8</v>
      </c>
      <c r="K88" s="97">
        <v>220</v>
      </c>
      <c r="L88" s="110">
        <v>0.0028993055555555556</v>
      </c>
      <c r="M88" s="34">
        <v>62</v>
      </c>
      <c r="N88" s="35">
        <v>56</v>
      </c>
      <c r="O88" s="86"/>
      <c r="P88" s="35">
        <v>40</v>
      </c>
      <c r="Q88" s="35">
        <v>26</v>
      </c>
      <c r="R88" s="43">
        <v>45</v>
      </c>
      <c r="S88" s="103">
        <v>28</v>
      </c>
      <c r="T88" s="70">
        <f t="shared" si="6"/>
        <v>257</v>
      </c>
      <c r="U88" s="68">
        <f t="shared" si="7"/>
        <v>5</v>
      </c>
    </row>
    <row r="89" spans="1:21" ht="16.5" customHeight="1">
      <c r="A89" s="4">
        <v>6</v>
      </c>
      <c r="B89" s="24" t="s">
        <v>81</v>
      </c>
      <c r="C89" s="16">
        <v>13</v>
      </c>
      <c r="D89" s="64" t="s">
        <v>40</v>
      </c>
      <c r="E89" s="109" t="s">
        <v>38</v>
      </c>
      <c r="F89" s="100">
        <v>5.439814814814815E-05</v>
      </c>
      <c r="G89" s="97">
        <v>10</v>
      </c>
      <c r="H89" s="86"/>
      <c r="I89" s="97">
        <v>36</v>
      </c>
      <c r="J89" s="97">
        <v>5</v>
      </c>
      <c r="K89" s="97">
        <v>210</v>
      </c>
      <c r="L89" s="110">
        <v>0.002584490740740741</v>
      </c>
      <c r="M89" s="34">
        <v>58</v>
      </c>
      <c r="N89" s="35">
        <v>38</v>
      </c>
      <c r="O89" s="86"/>
      <c r="P89" s="35">
        <v>52</v>
      </c>
      <c r="Q89" s="35">
        <v>20</v>
      </c>
      <c r="R89" s="43">
        <v>35</v>
      </c>
      <c r="S89" s="103">
        <v>42</v>
      </c>
      <c r="T89" s="70">
        <f t="shared" si="6"/>
        <v>245</v>
      </c>
      <c r="U89" s="68">
        <f t="shared" si="7"/>
        <v>6</v>
      </c>
    </row>
    <row r="90" spans="1:21" ht="16.5" customHeight="1">
      <c r="A90" s="4">
        <v>7</v>
      </c>
      <c r="B90" s="24" t="s">
        <v>94</v>
      </c>
      <c r="C90" s="16">
        <v>13</v>
      </c>
      <c r="D90" s="64" t="s">
        <v>40</v>
      </c>
      <c r="E90" s="109" t="s">
        <v>101</v>
      </c>
      <c r="F90" s="100">
        <v>5.555555555555555E-05</v>
      </c>
      <c r="G90" s="97">
        <v>13</v>
      </c>
      <c r="H90" s="86"/>
      <c r="I90" s="97">
        <v>35</v>
      </c>
      <c r="J90" s="97">
        <v>5</v>
      </c>
      <c r="K90" s="97">
        <v>201</v>
      </c>
      <c r="L90" s="110">
        <v>0.002700231481481481</v>
      </c>
      <c r="M90" s="34">
        <v>54</v>
      </c>
      <c r="N90" s="35">
        <v>50</v>
      </c>
      <c r="O90" s="86"/>
      <c r="P90" s="35">
        <v>50</v>
      </c>
      <c r="Q90" s="35">
        <v>20</v>
      </c>
      <c r="R90" s="43">
        <v>28</v>
      </c>
      <c r="S90" s="103">
        <v>36</v>
      </c>
      <c r="T90" s="108">
        <f t="shared" si="6"/>
        <v>238</v>
      </c>
      <c r="U90" s="68">
        <f t="shared" si="7"/>
        <v>7</v>
      </c>
    </row>
    <row r="91" spans="1:21" ht="16.5" customHeight="1">
      <c r="A91" s="4">
        <v>8</v>
      </c>
      <c r="B91" s="24" t="s">
        <v>121</v>
      </c>
      <c r="C91" s="16">
        <v>12</v>
      </c>
      <c r="D91" s="64" t="s">
        <v>40</v>
      </c>
      <c r="E91" s="109" t="s">
        <v>120</v>
      </c>
      <c r="F91" s="100">
        <v>5.902777777777777E-05</v>
      </c>
      <c r="G91" s="97">
        <v>6</v>
      </c>
      <c r="H91" s="86"/>
      <c r="I91" s="97">
        <v>33</v>
      </c>
      <c r="J91" s="97">
        <v>15</v>
      </c>
      <c r="K91" s="97">
        <v>196</v>
      </c>
      <c r="L91" s="110">
        <v>0.003290509259259259</v>
      </c>
      <c r="M91" s="79">
        <v>50</v>
      </c>
      <c r="N91" s="80">
        <v>29</v>
      </c>
      <c r="O91" s="88"/>
      <c r="P91" s="80">
        <v>52</v>
      </c>
      <c r="Q91" s="80">
        <v>50</v>
      </c>
      <c r="R91" s="78">
        <v>33</v>
      </c>
      <c r="S91" s="113">
        <v>22</v>
      </c>
      <c r="T91" s="70">
        <f t="shared" si="6"/>
        <v>236</v>
      </c>
      <c r="U91" s="68">
        <f t="shared" si="7"/>
        <v>8</v>
      </c>
    </row>
    <row r="92" spans="1:21" ht="16.5" customHeight="1">
      <c r="A92" s="4">
        <v>9</v>
      </c>
      <c r="B92" s="24" t="s">
        <v>80</v>
      </c>
      <c r="C92" s="16">
        <v>12</v>
      </c>
      <c r="D92" s="64" t="s">
        <v>40</v>
      </c>
      <c r="E92" s="109" t="s">
        <v>38</v>
      </c>
      <c r="F92" s="100">
        <v>6.0185185185185194E-05</v>
      </c>
      <c r="G92" s="97">
        <v>7</v>
      </c>
      <c r="H92" s="86"/>
      <c r="I92" s="97">
        <v>25</v>
      </c>
      <c r="J92" s="97">
        <v>7</v>
      </c>
      <c r="K92" s="97">
        <v>187</v>
      </c>
      <c r="L92" s="110">
        <v>0.0028229166666666667</v>
      </c>
      <c r="M92" s="79">
        <v>45</v>
      </c>
      <c r="N92" s="80">
        <v>33</v>
      </c>
      <c r="O92" s="88"/>
      <c r="P92" s="80">
        <v>34</v>
      </c>
      <c r="Q92" s="80">
        <v>24</v>
      </c>
      <c r="R92" s="78">
        <v>28</v>
      </c>
      <c r="S92" s="113">
        <v>38</v>
      </c>
      <c r="T92" s="70">
        <f t="shared" si="6"/>
        <v>202</v>
      </c>
      <c r="U92" s="68">
        <f t="shared" si="7"/>
        <v>9</v>
      </c>
    </row>
    <row r="93" spans="1:21" ht="16.5" customHeight="1">
      <c r="A93" s="4">
        <v>10</v>
      </c>
      <c r="B93" s="24" t="s">
        <v>95</v>
      </c>
      <c r="C93" s="16">
        <v>13</v>
      </c>
      <c r="D93" s="64" t="s">
        <v>40</v>
      </c>
      <c r="E93" s="109" t="s">
        <v>101</v>
      </c>
      <c r="F93" s="100">
        <v>6.36574074074074E-05</v>
      </c>
      <c r="G93" s="97">
        <v>10</v>
      </c>
      <c r="H93" s="86"/>
      <c r="I93" s="97">
        <v>34</v>
      </c>
      <c r="J93" s="97">
        <v>10</v>
      </c>
      <c r="K93" s="97">
        <v>201</v>
      </c>
      <c r="L93" s="110">
        <v>0.002994212962962963</v>
      </c>
      <c r="M93" s="79">
        <v>24</v>
      </c>
      <c r="N93" s="80">
        <v>38</v>
      </c>
      <c r="O93" s="88"/>
      <c r="P93" s="80">
        <v>47</v>
      </c>
      <c r="Q93" s="80">
        <v>30</v>
      </c>
      <c r="R93" s="78">
        <v>28</v>
      </c>
      <c r="S93" s="113">
        <v>25</v>
      </c>
      <c r="T93" s="70">
        <f t="shared" si="6"/>
        <v>192</v>
      </c>
      <c r="U93" s="68">
        <f t="shared" si="7"/>
        <v>10</v>
      </c>
    </row>
    <row r="94" spans="1:21" ht="16.5" customHeight="1">
      <c r="A94" s="4">
        <v>11</v>
      </c>
      <c r="B94" s="24" t="s">
        <v>79</v>
      </c>
      <c r="C94" s="16">
        <v>12</v>
      </c>
      <c r="D94" s="64" t="s">
        <v>40</v>
      </c>
      <c r="E94" s="109" t="s">
        <v>38</v>
      </c>
      <c r="F94" s="100">
        <v>6.36574074074074E-05</v>
      </c>
      <c r="G94" s="97">
        <v>7</v>
      </c>
      <c r="H94" s="86"/>
      <c r="I94" s="97">
        <v>30</v>
      </c>
      <c r="J94" s="97">
        <v>5</v>
      </c>
      <c r="K94" s="97">
        <v>190</v>
      </c>
      <c r="L94" s="110">
        <v>0.002996527777777778</v>
      </c>
      <c r="M94" s="79">
        <v>30</v>
      </c>
      <c r="N94" s="80">
        <v>33</v>
      </c>
      <c r="O94" s="88"/>
      <c r="P94" s="80">
        <v>44</v>
      </c>
      <c r="Q94" s="80">
        <v>20</v>
      </c>
      <c r="R94" s="78">
        <v>30</v>
      </c>
      <c r="S94" s="113">
        <v>29</v>
      </c>
      <c r="T94" s="70">
        <f t="shared" si="6"/>
        <v>186</v>
      </c>
      <c r="U94" s="68">
        <f t="shared" si="7"/>
        <v>11</v>
      </c>
    </row>
    <row r="95" spans="1:21" ht="17.25" customHeight="1" thickBot="1">
      <c r="A95" s="4">
        <v>12</v>
      </c>
      <c r="B95" s="24" t="s">
        <v>82</v>
      </c>
      <c r="C95" s="16">
        <v>13</v>
      </c>
      <c r="D95" s="64" t="s">
        <v>40</v>
      </c>
      <c r="E95" s="109" t="s">
        <v>38</v>
      </c>
      <c r="F95" s="101">
        <v>6.134259259259259E-05</v>
      </c>
      <c r="G95" s="111">
        <v>4</v>
      </c>
      <c r="H95" s="87"/>
      <c r="I95" s="111">
        <v>26</v>
      </c>
      <c r="J95" s="111">
        <v>10</v>
      </c>
      <c r="K95" s="111">
        <v>180</v>
      </c>
      <c r="L95" s="112">
        <v>0.0031469907407407406</v>
      </c>
      <c r="M95" s="114">
        <v>32</v>
      </c>
      <c r="N95" s="124">
        <v>17</v>
      </c>
      <c r="O95" s="127"/>
      <c r="P95" s="124">
        <v>30</v>
      </c>
      <c r="Q95" s="124">
        <v>30</v>
      </c>
      <c r="R95" s="125">
        <v>18</v>
      </c>
      <c r="S95" s="126">
        <v>21</v>
      </c>
      <c r="T95" s="70">
        <f t="shared" si="6"/>
        <v>148</v>
      </c>
      <c r="U95" s="68">
        <f t="shared" si="7"/>
        <v>12</v>
      </c>
    </row>
    <row r="97" spans="2:5" ht="15.75">
      <c r="B97" s="5" t="s">
        <v>12</v>
      </c>
      <c r="C97" s="5"/>
      <c r="D97" s="1"/>
      <c r="E97" s="5" t="s">
        <v>13</v>
      </c>
    </row>
  </sheetData>
  <sheetProtection password="CC71" sheet="1"/>
  <mergeCells count="24">
    <mergeCell ref="A67:A69"/>
    <mergeCell ref="B67:B69"/>
    <mergeCell ref="C67:C69"/>
    <mergeCell ref="D67:D69"/>
    <mergeCell ref="A63:T63"/>
    <mergeCell ref="A64:T64"/>
    <mergeCell ref="E67:E69"/>
    <mergeCell ref="E6:E8"/>
    <mergeCell ref="F6:S6"/>
    <mergeCell ref="T6:T8"/>
    <mergeCell ref="U6:U8"/>
    <mergeCell ref="M68:S68"/>
    <mergeCell ref="F7:L7"/>
    <mergeCell ref="M7:S7"/>
    <mergeCell ref="F67:S67"/>
    <mergeCell ref="T67:T69"/>
    <mergeCell ref="U67:U69"/>
    <mergeCell ref="F68:L68"/>
    <mergeCell ref="B1:U1"/>
    <mergeCell ref="A3:T3"/>
    <mergeCell ref="A6:A8"/>
    <mergeCell ref="B6:B8"/>
    <mergeCell ref="C6:C8"/>
    <mergeCell ref="D6:D8"/>
  </mergeCell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23"/>
  <sheetViews>
    <sheetView zoomScale="73" zoomScaleNormal="73" zoomScalePageLayoutView="0" workbookViewId="0" topLeftCell="A1">
      <selection activeCell="A1" sqref="A1:H23"/>
    </sheetView>
  </sheetViews>
  <sheetFormatPr defaultColWidth="9.140625" defaultRowHeight="15"/>
  <cols>
    <col min="2" max="2" width="5.7109375" style="0" customWidth="1"/>
    <col min="3" max="3" width="27.8515625" style="0" customWidth="1"/>
    <col min="4" max="4" width="13.421875" style="0" customWidth="1"/>
    <col min="5" max="5" width="13.57421875" style="0" customWidth="1"/>
    <col min="6" max="6" width="13.00390625" style="0" customWidth="1"/>
    <col min="7" max="7" width="10.28125" style="0" customWidth="1"/>
  </cols>
  <sheetData>
    <row r="1" spans="1:20" ht="36" customHeight="1">
      <c r="A1" s="152" t="s">
        <v>32</v>
      </c>
      <c r="B1" s="152"/>
      <c r="C1" s="152"/>
      <c r="D1" s="152"/>
      <c r="E1" s="152"/>
      <c r="F1" s="152"/>
      <c r="G1" s="152"/>
      <c r="H1" s="152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8" ht="15.75" customHeight="1">
      <c r="A2" s="152"/>
      <c r="B2" s="152"/>
      <c r="C2" s="152"/>
      <c r="D2" s="152"/>
      <c r="E2" s="152"/>
      <c r="F2" s="152"/>
      <c r="G2" s="152"/>
      <c r="H2" s="152"/>
    </row>
    <row r="3" spans="1:8" ht="54" customHeight="1">
      <c r="A3" s="131" t="s">
        <v>46</v>
      </c>
      <c r="B3" s="131"/>
      <c r="C3" s="131"/>
      <c r="D3" s="131"/>
      <c r="E3" s="131"/>
      <c r="F3" s="131"/>
      <c r="G3" s="131"/>
      <c r="H3" s="131"/>
    </row>
    <row r="4" spans="2:7" ht="15.75">
      <c r="B4" s="3"/>
      <c r="C4" s="1"/>
      <c r="D4" s="2"/>
      <c r="E4" s="2"/>
      <c r="F4" s="2"/>
      <c r="G4" s="2"/>
    </row>
    <row r="5" spans="2:7" ht="34.5" customHeight="1">
      <c r="B5" s="153" t="s">
        <v>0</v>
      </c>
      <c r="C5" s="149" t="s">
        <v>16</v>
      </c>
      <c r="D5" s="150" t="s">
        <v>6</v>
      </c>
      <c r="E5" s="151"/>
      <c r="F5" s="150" t="s">
        <v>18</v>
      </c>
      <c r="G5" s="151"/>
    </row>
    <row r="6" spans="2:7" ht="19.5" customHeight="1">
      <c r="B6" s="153"/>
      <c r="C6" s="149"/>
      <c r="D6" s="60" t="s">
        <v>36</v>
      </c>
      <c r="E6" s="41" t="s">
        <v>2</v>
      </c>
      <c r="F6" s="60" t="s">
        <v>36</v>
      </c>
      <c r="G6" s="41" t="s">
        <v>2</v>
      </c>
    </row>
    <row r="7" spans="2:7" ht="18.75">
      <c r="B7" s="9">
        <v>1</v>
      </c>
      <c r="C7" s="10" t="s">
        <v>14</v>
      </c>
      <c r="D7" s="10">
        <v>1642</v>
      </c>
      <c r="E7" s="62">
        <v>1</v>
      </c>
      <c r="F7" s="10">
        <v>16.3</v>
      </c>
      <c r="G7" s="62">
        <v>3</v>
      </c>
    </row>
    <row r="8" spans="2:7" ht="18.75">
      <c r="B8" s="9">
        <v>2</v>
      </c>
      <c r="C8" s="10" t="s">
        <v>15</v>
      </c>
      <c r="D8" s="10">
        <v>1503</v>
      </c>
      <c r="E8" s="62">
        <v>2</v>
      </c>
      <c r="F8" s="10">
        <v>22</v>
      </c>
      <c r="G8" s="62">
        <v>1</v>
      </c>
    </row>
    <row r="9" spans="2:7" ht="18.75">
      <c r="B9" s="9">
        <v>3</v>
      </c>
      <c r="C9" s="10" t="s">
        <v>92</v>
      </c>
      <c r="D9" s="10">
        <v>1419</v>
      </c>
      <c r="E9" s="66">
        <v>3</v>
      </c>
      <c r="F9" s="10">
        <v>20</v>
      </c>
      <c r="G9" s="66">
        <v>2</v>
      </c>
    </row>
    <row r="12" spans="1:8" ht="16.5" customHeight="1">
      <c r="A12" s="131" t="s">
        <v>45</v>
      </c>
      <c r="B12" s="131"/>
      <c r="C12" s="131"/>
      <c r="D12" s="131"/>
      <c r="E12" s="131"/>
      <c r="F12" s="131"/>
      <c r="G12" s="131"/>
      <c r="H12" s="131"/>
    </row>
    <row r="13" spans="2:8" ht="18.75">
      <c r="B13" s="7"/>
      <c r="C13" s="7"/>
      <c r="D13" s="7"/>
      <c r="E13" s="7"/>
      <c r="F13" s="7"/>
      <c r="G13" s="7"/>
      <c r="H13" s="7"/>
    </row>
    <row r="14" spans="2:8" ht="36" customHeight="1">
      <c r="B14" s="153" t="s">
        <v>0</v>
      </c>
      <c r="C14" s="149" t="s">
        <v>16</v>
      </c>
      <c r="D14" s="150" t="s">
        <v>6</v>
      </c>
      <c r="E14" s="151"/>
      <c r="F14" s="150" t="s">
        <v>18</v>
      </c>
      <c r="G14" s="151"/>
      <c r="H14" s="7"/>
    </row>
    <row r="15" spans="2:7" ht="18.75">
      <c r="B15" s="153"/>
      <c r="C15" s="149"/>
      <c r="D15" s="60" t="s">
        <v>36</v>
      </c>
      <c r="E15" s="41" t="s">
        <v>2</v>
      </c>
      <c r="F15" s="60" t="s">
        <v>36</v>
      </c>
      <c r="G15" s="41" t="s">
        <v>2</v>
      </c>
    </row>
    <row r="16" spans="2:7" ht="18.75">
      <c r="B16" s="9">
        <v>1</v>
      </c>
      <c r="C16" s="10" t="s">
        <v>90</v>
      </c>
      <c r="D16" s="10">
        <v>975</v>
      </c>
      <c r="E16" s="26">
        <v>5</v>
      </c>
      <c r="F16" s="10">
        <v>17</v>
      </c>
      <c r="G16" s="26">
        <v>2</v>
      </c>
    </row>
    <row r="17" spans="2:7" ht="18.75">
      <c r="B17" s="10">
        <v>2</v>
      </c>
      <c r="C17" s="10" t="s">
        <v>28</v>
      </c>
      <c r="D17" s="10">
        <v>1704</v>
      </c>
      <c r="E17" s="26">
        <v>1</v>
      </c>
      <c r="F17" s="10">
        <v>22.1</v>
      </c>
      <c r="G17" s="26">
        <v>1</v>
      </c>
    </row>
    <row r="18" spans="2:7" ht="18.75">
      <c r="B18" s="10">
        <v>3</v>
      </c>
      <c r="C18" s="10" t="s">
        <v>27</v>
      </c>
      <c r="D18" s="10">
        <v>1163</v>
      </c>
      <c r="E18" s="26">
        <v>4</v>
      </c>
      <c r="F18" s="10">
        <v>15.1</v>
      </c>
      <c r="G18" s="26">
        <v>5</v>
      </c>
    </row>
    <row r="19" spans="2:7" ht="18.75">
      <c r="B19" s="10">
        <v>4</v>
      </c>
      <c r="C19" s="10" t="s">
        <v>91</v>
      </c>
      <c r="D19" s="10">
        <v>1309</v>
      </c>
      <c r="E19" s="26">
        <v>3</v>
      </c>
      <c r="F19" s="10">
        <v>15.7</v>
      </c>
      <c r="G19" s="26">
        <v>3</v>
      </c>
    </row>
    <row r="20" spans="2:7" ht="18.75">
      <c r="B20" s="10">
        <v>5</v>
      </c>
      <c r="C20" s="10" t="s">
        <v>102</v>
      </c>
      <c r="D20" s="10">
        <v>955</v>
      </c>
      <c r="E20" s="26">
        <v>6</v>
      </c>
      <c r="F20" s="10">
        <v>8.9</v>
      </c>
      <c r="G20" s="26">
        <v>6</v>
      </c>
    </row>
    <row r="21" spans="2:7" ht="18.75">
      <c r="B21" s="10">
        <v>6</v>
      </c>
      <c r="C21" s="10" t="s">
        <v>26</v>
      </c>
      <c r="D21" s="10">
        <v>1422</v>
      </c>
      <c r="E21" s="26">
        <v>2</v>
      </c>
      <c r="F21" s="10">
        <v>15.6</v>
      </c>
      <c r="G21" s="26">
        <v>4</v>
      </c>
    </row>
    <row r="22" spans="2:7" ht="18.75">
      <c r="B22" s="61"/>
      <c r="C22" s="61"/>
      <c r="D22" s="61"/>
      <c r="E22" s="61"/>
      <c r="F22" s="61"/>
      <c r="G22" s="61"/>
    </row>
    <row r="23" spans="3:7" ht="15.75">
      <c r="C23" s="5" t="s">
        <v>12</v>
      </c>
      <c r="D23" s="5" t="s">
        <v>13</v>
      </c>
      <c r="E23" s="5"/>
      <c r="F23" s="5"/>
      <c r="G23" s="5"/>
    </row>
  </sheetData>
  <sheetProtection password="CC53" sheet="1"/>
  <mergeCells count="11">
    <mergeCell ref="B5:B6"/>
    <mergeCell ref="C5:C6"/>
    <mergeCell ref="D5:E5"/>
    <mergeCell ref="F5:G5"/>
    <mergeCell ref="A1:H2"/>
    <mergeCell ref="B14:B15"/>
    <mergeCell ref="C14:C15"/>
    <mergeCell ref="D14:E14"/>
    <mergeCell ref="F14:G14"/>
    <mergeCell ref="A3:H3"/>
    <mergeCell ref="A12:H12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H37"/>
  <sheetViews>
    <sheetView tabSelected="1" zoomScalePageLayoutView="0" workbookViewId="0" topLeftCell="A1">
      <selection activeCell="A1" sqref="A1:H36"/>
    </sheetView>
  </sheetViews>
  <sheetFormatPr defaultColWidth="9.140625" defaultRowHeight="15"/>
  <cols>
    <col min="2" max="2" width="3.28125" style="0" customWidth="1"/>
    <col min="3" max="3" width="26.421875" style="0" customWidth="1"/>
    <col min="4" max="4" width="15.57421875" style="0" customWidth="1"/>
  </cols>
  <sheetData>
    <row r="1" ht="15.75">
      <c r="E1" s="20" t="s">
        <v>22</v>
      </c>
    </row>
    <row r="2" ht="15.75">
      <c r="E2" s="20" t="s">
        <v>103</v>
      </c>
    </row>
    <row r="3" ht="15.75">
      <c r="E3" s="20" t="s">
        <v>104</v>
      </c>
    </row>
    <row r="4" ht="15.75">
      <c r="E4" s="20" t="s">
        <v>105</v>
      </c>
    </row>
    <row r="5" ht="15.75">
      <c r="E5" s="20" t="s">
        <v>107</v>
      </c>
    </row>
    <row r="8" spans="2:7" ht="15.75">
      <c r="B8" s="154" t="s">
        <v>20</v>
      </c>
      <c r="C8" s="154"/>
      <c r="D8" s="154"/>
      <c r="E8" s="154"/>
      <c r="F8" s="154"/>
      <c r="G8" s="154"/>
    </row>
    <row r="9" spans="1:8" ht="15.75" customHeight="1">
      <c r="A9" s="155" t="s">
        <v>37</v>
      </c>
      <c r="B9" s="155"/>
      <c r="C9" s="155"/>
      <c r="D9" s="155"/>
      <c r="E9" s="155"/>
      <c r="F9" s="155"/>
      <c r="G9" s="155"/>
      <c r="H9" s="155"/>
    </row>
    <row r="10" spans="2:7" ht="15.75">
      <c r="B10" s="154" t="s">
        <v>17</v>
      </c>
      <c r="C10" s="154"/>
      <c r="D10" s="154"/>
      <c r="E10" s="154"/>
      <c r="F10" s="154"/>
      <c r="G10" s="154"/>
    </row>
    <row r="11" spans="2:7" ht="15.75">
      <c r="B11" s="154" t="s">
        <v>21</v>
      </c>
      <c r="C11" s="154"/>
      <c r="D11" s="154"/>
      <c r="E11" s="154"/>
      <c r="F11" s="154"/>
      <c r="G11" s="154"/>
    </row>
    <row r="12" spans="2:7" ht="15.75">
      <c r="B12" s="154" t="s">
        <v>88</v>
      </c>
      <c r="C12" s="154"/>
      <c r="D12" s="154"/>
      <c r="E12" s="154"/>
      <c r="F12" s="154"/>
      <c r="G12" s="154"/>
    </row>
    <row r="14" spans="2:7" ht="36.75" customHeight="1">
      <c r="B14" s="25" t="s">
        <v>0</v>
      </c>
      <c r="C14" s="25" t="s">
        <v>16</v>
      </c>
      <c r="D14" s="15" t="s">
        <v>18</v>
      </c>
      <c r="E14" s="16" t="s">
        <v>19</v>
      </c>
      <c r="F14" s="17" t="s">
        <v>7</v>
      </c>
      <c r="G14" s="18" t="s">
        <v>2</v>
      </c>
    </row>
    <row r="15" spans="2:7" ht="15.75">
      <c r="B15" s="11">
        <v>1</v>
      </c>
      <c r="C15" s="4" t="s">
        <v>15</v>
      </c>
      <c r="D15" s="23">
        <f>командные!G8*1.5</f>
        <v>1.5</v>
      </c>
      <c r="E15" s="23">
        <f>командные!E8*2</f>
        <v>4</v>
      </c>
      <c r="F15" s="27">
        <f>SUM(D15:E15)</f>
        <v>5.5</v>
      </c>
      <c r="G15" s="22">
        <v>1</v>
      </c>
    </row>
    <row r="16" spans="2:7" ht="15.75">
      <c r="B16" s="11">
        <v>2</v>
      </c>
      <c r="C16" s="4" t="s">
        <v>14</v>
      </c>
      <c r="D16" s="68">
        <f>командные!G7*1.5</f>
        <v>4.5</v>
      </c>
      <c r="E16" s="68">
        <f>командные!E7*2</f>
        <v>2</v>
      </c>
      <c r="F16" s="27">
        <f>SUM(D16:E16)</f>
        <v>6.5</v>
      </c>
      <c r="G16" s="22">
        <v>2</v>
      </c>
    </row>
    <row r="17" spans="2:7" ht="15.75">
      <c r="B17" s="11">
        <v>3</v>
      </c>
      <c r="C17" s="4" t="s">
        <v>92</v>
      </c>
      <c r="D17" s="68">
        <f>командные!G9*1.5</f>
        <v>3</v>
      </c>
      <c r="E17" s="68">
        <f>командные!E9*2</f>
        <v>6</v>
      </c>
      <c r="F17" s="27">
        <f>SUM(D17:E17)</f>
        <v>9</v>
      </c>
      <c r="G17" s="46">
        <v>3</v>
      </c>
    </row>
    <row r="18" spans="2:7" ht="15.75">
      <c r="B18" s="13"/>
      <c r="C18" s="13"/>
      <c r="D18" s="13"/>
      <c r="E18" s="13"/>
      <c r="F18" s="13"/>
      <c r="G18" s="13"/>
    </row>
    <row r="19" spans="2:7" ht="15.75">
      <c r="B19" s="13"/>
      <c r="C19" s="13"/>
      <c r="D19" s="13"/>
      <c r="E19" s="13"/>
      <c r="F19" s="13"/>
      <c r="G19" s="13"/>
    </row>
    <row r="20" spans="2:7" ht="15.75">
      <c r="B20" s="154" t="s">
        <v>20</v>
      </c>
      <c r="C20" s="154"/>
      <c r="D20" s="154"/>
      <c r="E20" s="154"/>
      <c r="F20" s="154"/>
      <c r="G20" s="154"/>
    </row>
    <row r="21" spans="1:8" ht="15.75" customHeight="1">
      <c r="A21" s="155" t="s">
        <v>37</v>
      </c>
      <c r="B21" s="155"/>
      <c r="C21" s="155"/>
      <c r="D21" s="155"/>
      <c r="E21" s="155"/>
      <c r="F21" s="155"/>
      <c r="G21" s="155"/>
      <c r="H21" s="155"/>
    </row>
    <row r="22" spans="2:7" ht="15.75">
      <c r="B22" s="154" t="s">
        <v>17</v>
      </c>
      <c r="C22" s="154"/>
      <c r="D22" s="154"/>
      <c r="E22" s="154"/>
      <c r="F22" s="154"/>
      <c r="G22" s="154"/>
    </row>
    <row r="23" spans="2:7" ht="15.75">
      <c r="B23" s="154" t="s">
        <v>23</v>
      </c>
      <c r="C23" s="154"/>
      <c r="D23" s="154"/>
      <c r="E23" s="154"/>
      <c r="F23" s="154"/>
      <c r="G23" s="154"/>
    </row>
    <row r="24" spans="2:7" ht="15.75">
      <c r="B24" s="154" t="s">
        <v>88</v>
      </c>
      <c r="C24" s="154"/>
      <c r="D24" s="154"/>
      <c r="E24" s="154"/>
      <c r="F24" s="154"/>
      <c r="G24" s="154"/>
    </row>
    <row r="25" spans="2:7" ht="15">
      <c r="B25" s="19"/>
      <c r="C25" s="19"/>
      <c r="D25" s="19"/>
      <c r="E25" s="19"/>
      <c r="F25" s="19"/>
      <c r="G25" s="19"/>
    </row>
    <row r="26" spans="2:7" ht="31.5">
      <c r="B26" s="25" t="s">
        <v>0</v>
      </c>
      <c r="C26" s="25" t="s">
        <v>16</v>
      </c>
      <c r="D26" s="15" t="s">
        <v>18</v>
      </c>
      <c r="E26" s="16" t="s">
        <v>19</v>
      </c>
      <c r="F26" s="17" t="s">
        <v>7</v>
      </c>
      <c r="G26" s="18" t="s">
        <v>2</v>
      </c>
    </row>
    <row r="27" spans="2:7" ht="15.75">
      <c r="B27" s="11">
        <v>1</v>
      </c>
      <c r="C27" s="4" t="s">
        <v>28</v>
      </c>
      <c r="D27" s="71">
        <f>командные!G17*1.5</f>
        <v>1.5</v>
      </c>
      <c r="E27" s="71">
        <f>командные!E17*2</f>
        <v>2</v>
      </c>
      <c r="F27" s="27">
        <f aca="true" t="shared" si="0" ref="F27:F32">SUM(D27:E27)</f>
        <v>3.5</v>
      </c>
      <c r="G27" s="44">
        <f aca="true" t="shared" si="1" ref="G27:G32">RANK(F27,$F$27:$F$32,1)</f>
        <v>1</v>
      </c>
    </row>
    <row r="28" spans="2:7" ht="15.75">
      <c r="B28" s="12">
        <v>2</v>
      </c>
      <c r="C28" s="4" t="s">
        <v>26</v>
      </c>
      <c r="D28" s="71">
        <f>командные!G21*1.5</f>
        <v>6</v>
      </c>
      <c r="E28" s="71">
        <f>командные!E21*2</f>
        <v>4</v>
      </c>
      <c r="F28" s="27">
        <f t="shared" si="0"/>
        <v>10</v>
      </c>
      <c r="G28" s="71">
        <f t="shared" si="1"/>
        <v>2</v>
      </c>
    </row>
    <row r="29" spans="2:7" ht="15.75">
      <c r="B29" s="12">
        <v>3</v>
      </c>
      <c r="C29" s="4" t="s">
        <v>91</v>
      </c>
      <c r="D29" s="71">
        <f>командные!G19*1.5</f>
        <v>4.5</v>
      </c>
      <c r="E29" s="71">
        <f>командные!E19*2</f>
        <v>6</v>
      </c>
      <c r="F29" s="27">
        <f t="shared" si="0"/>
        <v>10.5</v>
      </c>
      <c r="G29" s="71">
        <f t="shared" si="1"/>
        <v>3</v>
      </c>
    </row>
    <row r="30" spans="2:7" ht="15.75">
      <c r="B30" s="12">
        <v>4</v>
      </c>
      <c r="C30" s="4" t="s">
        <v>90</v>
      </c>
      <c r="D30" s="71">
        <f>командные!G16*1.5</f>
        <v>3</v>
      </c>
      <c r="E30" s="71">
        <f>командные!E16*2</f>
        <v>10</v>
      </c>
      <c r="F30" s="27">
        <f t="shared" si="0"/>
        <v>13</v>
      </c>
      <c r="G30" s="71">
        <f t="shared" si="1"/>
        <v>4</v>
      </c>
    </row>
    <row r="31" spans="2:7" ht="15.75">
      <c r="B31" s="12">
        <v>5</v>
      </c>
      <c r="C31" s="4" t="s">
        <v>27</v>
      </c>
      <c r="D31" s="71">
        <f>командные!G18*1.5</f>
        <v>7.5</v>
      </c>
      <c r="E31" s="71">
        <f>командные!E18*2</f>
        <v>8</v>
      </c>
      <c r="F31" s="27">
        <f t="shared" si="0"/>
        <v>15.5</v>
      </c>
      <c r="G31" s="71">
        <f t="shared" si="1"/>
        <v>5</v>
      </c>
    </row>
    <row r="32" spans="2:7" ht="15.75">
      <c r="B32" s="12">
        <v>6</v>
      </c>
      <c r="C32" s="4" t="s">
        <v>102</v>
      </c>
      <c r="D32" s="71">
        <f>командные!G20*1.5</f>
        <v>9</v>
      </c>
      <c r="E32" s="71">
        <f>командные!E20*2</f>
        <v>12</v>
      </c>
      <c r="F32" s="27">
        <f t="shared" si="0"/>
        <v>21</v>
      </c>
      <c r="G32" s="71">
        <f t="shared" si="1"/>
        <v>6</v>
      </c>
    </row>
    <row r="33" spans="2:7" ht="15.75">
      <c r="B33" s="13"/>
      <c r="C33" s="13"/>
      <c r="D33" s="13"/>
      <c r="E33" s="13"/>
      <c r="F33" s="13"/>
      <c r="G33" s="13"/>
    </row>
    <row r="34" spans="2:7" ht="15.75">
      <c r="B34" s="13"/>
      <c r="C34" s="5" t="s">
        <v>106</v>
      </c>
      <c r="E34" s="14"/>
      <c r="F34" s="20" t="s">
        <v>89</v>
      </c>
      <c r="G34" s="13"/>
    </row>
    <row r="36" spans="3:6" ht="15.75">
      <c r="C36" s="5" t="s">
        <v>12</v>
      </c>
      <c r="F36" s="20" t="s">
        <v>13</v>
      </c>
    </row>
    <row r="37" ht="15.75">
      <c r="C37" s="5"/>
    </row>
  </sheetData>
  <sheetProtection password="CC4D" sheet="1"/>
  <mergeCells count="10">
    <mergeCell ref="B24:G24"/>
    <mergeCell ref="B20:G20"/>
    <mergeCell ref="B23:G23"/>
    <mergeCell ref="B8:G8"/>
    <mergeCell ref="B10:G10"/>
    <mergeCell ref="B12:G12"/>
    <mergeCell ref="B11:G11"/>
    <mergeCell ref="B22:G22"/>
    <mergeCell ref="A21:H21"/>
    <mergeCell ref="A9:H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2016-05-18T09:19:53Z</dcterms:modified>
  <cp:category/>
  <cp:version/>
  <cp:contentType/>
  <cp:contentStatus/>
</cp:coreProperties>
</file>